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Excel Test Solution\"/>
    </mc:Choice>
  </mc:AlternateContent>
  <xr:revisionPtr revIDLastSave="0" documentId="13_ncr:1_{EB96C914-0C9E-4945-B791-5FCF878826E2}" xr6:coauthVersionLast="47" xr6:coauthVersionMax="47" xr10:uidLastSave="{00000000-0000-0000-0000-000000000000}"/>
  <bookViews>
    <workbookView xWindow="28680" yWindow="-120" windowWidth="29040" windowHeight="15720" xr2:uid="{675623DA-751B-4835-8612-C18C79CFE65C}"/>
  </bookViews>
  <sheets>
    <sheet name="E1" sheetId="3" r:id="rId1"/>
    <sheet name="E2" sheetId="22" r:id="rId2"/>
    <sheet name="performance_bonus" sheetId="20" r:id="rId3"/>
    <sheet name="department" sheetId="21" r:id="rId4"/>
  </sheets>
  <definedNames>
    <definedName name="_xlnm._FilterDatabase" localSheetId="0" hidden="1">'E1'!$A$14:$G$39</definedName>
    <definedName name="_xlnm._FilterDatabase" localSheetId="1" hidden="1">'E2'!$A$11:$G$36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3" i="22" l="1"/>
  <c r="N14" i="22"/>
  <c r="N15" i="22"/>
  <c r="N16" i="22"/>
  <c r="N17" i="22"/>
  <c r="N18" i="22"/>
  <c r="N19" i="22"/>
  <c r="N20" i="22"/>
  <c r="N21" i="22"/>
  <c r="N22" i="22"/>
  <c r="N23" i="22"/>
  <c r="N24" i="22"/>
  <c r="N25" i="22"/>
  <c r="N26" i="22"/>
  <c r="N27" i="22"/>
  <c r="N28" i="22"/>
  <c r="N29" i="22"/>
  <c r="N30" i="22"/>
  <c r="N31" i="22"/>
  <c r="N32" i="22"/>
  <c r="N33" i="22"/>
  <c r="N34" i="22"/>
  <c r="N35" i="22"/>
  <c r="N36" i="22"/>
  <c r="N12" i="22"/>
  <c r="M12" i="22"/>
  <c r="L13" i="22"/>
  <c r="L14" i="22"/>
  <c r="L15" i="22"/>
  <c r="L16" i="22"/>
  <c r="L17" i="22"/>
  <c r="L18" i="22"/>
  <c r="L19" i="22"/>
  <c r="L20" i="22"/>
  <c r="L21" i="22"/>
  <c r="L22" i="22"/>
  <c r="L23" i="22"/>
  <c r="L24" i="22"/>
  <c r="L25" i="22"/>
  <c r="L26" i="22"/>
  <c r="L27" i="22"/>
  <c r="L28" i="22"/>
  <c r="L29" i="22"/>
  <c r="L30" i="22"/>
  <c r="L31" i="22"/>
  <c r="L32" i="22"/>
  <c r="L33" i="22"/>
  <c r="L34" i="22"/>
  <c r="L35" i="22"/>
  <c r="L36" i="22"/>
  <c r="L12" i="22"/>
  <c r="K13" i="22"/>
  <c r="K14" i="22"/>
  <c r="K15" i="22"/>
  <c r="K16" i="22"/>
  <c r="K17" i="22"/>
  <c r="K18" i="22"/>
  <c r="K19" i="22"/>
  <c r="K20" i="22"/>
  <c r="K21" i="22"/>
  <c r="K22" i="22"/>
  <c r="K23" i="22"/>
  <c r="K24" i="22"/>
  <c r="K25" i="22"/>
  <c r="K26" i="22"/>
  <c r="K27" i="22"/>
  <c r="K28" i="22"/>
  <c r="K29" i="22"/>
  <c r="K30" i="22"/>
  <c r="K31" i="22"/>
  <c r="K32" i="22"/>
  <c r="K33" i="22"/>
  <c r="K34" i="22"/>
  <c r="K35" i="22"/>
  <c r="K36" i="22"/>
  <c r="K12" i="22"/>
  <c r="J13" i="22"/>
  <c r="J14" i="22"/>
  <c r="J15" i="22"/>
  <c r="J16" i="22"/>
  <c r="J17" i="22"/>
  <c r="J18" i="22"/>
  <c r="J19" i="22"/>
  <c r="J20" i="22"/>
  <c r="J21" i="22"/>
  <c r="J22" i="22"/>
  <c r="J23" i="22"/>
  <c r="J24" i="22"/>
  <c r="J25" i="22"/>
  <c r="J26" i="22"/>
  <c r="J27" i="22"/>
  <c r="J28" i="22"/>
  <c r="J29" i="22"/>
  <c r="J30" i="22"/>
  <c r="J31" i="22"/>
  <c r="J32" i="22"/>
  <c r="J33" i="22"/>
  <c r="J34" i="22"/>
  <c r="J35" i="22"/>
  <c r="J36" i="22"/>
  <c r="J12" i="22"/>
  <c r="I12" i="22"/>
  <c r="H13" i="22"/>
  <c r="H14" i="22"/>
  <c r="H15" i="22"/>
  <c r="H16" i="22"/>
  <c r="H17" i="22"/>
  <c r="H18" i="22"/>
  <c r="H19" i="22"/>
  <c r="H20" i="22"/>
  <c r="H21" i="22"/>
  <c r="H22" i="22"/>
  <c r="H23" i="22"/>
  <c r="H24" i="22"/>
  <c r="H25" i="22"/>
  <c r="H26" i="22"/>
  <c r="H27" i="22"/>
  <c r="H28" i="22"/>
  <c r="H29" i="22"/>
  <c r="H30" i="22"/>
  <c r="H31" i="22"/>
  <c r="H32" i="22"/>
  <c r="H33" i="22"/>
  <c r="H34" i="22"/>
  <c r="H35" i="22"/>
  <c r="H36" i="22"/>
  <c r="H12" i="22"/>
  <c r="I11" i="22"/>
  <c r="J11" i="22" s="1"/>
  <c r="K11" i="22" s="1"/>
  <c r="L11" i="22" s="1"/>
  <c r="M11" i="22" s="1"/>
  <c r="N11" i="22" s="1"/>
  <c r="Q16" i="3"/>
  <c r="Q17" i="3"/>
  <c r="Q18" i="3"/>
  <c r="Q19" i="3"/>
  <c r="Q20" i="3"/>
  <c r="Q21" i="3"/>
  <c r="Q22" i="3"/>
  <c r="Q23" i="3"/>
  <c r="Q24" i="3"/>
  <c r="Q25" i="3"/>
  <c r="Q26" i="3"/>
  <c r="Q27" i="3"/>
  <c r="Q28" i="3"/>
  <c r="Q29" i="3"/>
  <c r="Q30" i="3"/>
  <c r="Q31" i="3"/>
  <c r="Q32" i="3"/>
  <c r="Q33" i="3"/>
  <c r="Q34" i="3"/>
  <c r="Q35" i="3"/>
  <c r="Q36" i="3"/>
  <c r="Q37" i="3"/>
  <c r="Q38" i="3"/>
  <c r="Q39" i="3"/>
  <c r="Q15" i="3"/>
  <c r="P15" i="3" a="1"/>
  <c r="P15" i="3" s="1"/>
  <c r="O16" i="3"/>
  <c r="O17" i="3"/>
  <c r="O18" i="3"/>
  <c r="O19" i="3"/>
  <c r="O20" i="3"/>
  <c r="O21" i="3"/>
  <c r="O22" i="3"/>
  <c r="O23" i="3"/>
  <c r="O24" i="3"/>
  <c r="O25" i="3"/>
  <c r="O26" i="3"/>
  <c r="O27" i="3"/>
  <c r="O28" i="3"/>
  <c r="O29" i="3"/>
  <c r="O30" i="3"/>
  <c r="O31" i="3"/>
  <c r="O32" i="3"/>
  <c r="O33" i="3"/>
  <c r="O34" i="3"/>
  <c r="O35" i="3"/>
  <c r="O36" i="3"/>
  <c r="O37" i="3"/>
  <c r="O38" i="3"/>
  <c r="O39" i="3"/>
  <c r="O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39" i="3"/>
  <c r="L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8" i="3"/>
  <c r="J39" i="3"/>
  <c r="J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15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<sst xmlns="http://schemas.openxmlformats.org/spreadsheetml/2006/main" count="257" uniqueCount="84">
  <si>
    <t>Questions</t>
  </si>
  <si>
    <t>Employee ID</t>
  </si>
  <si>
    <t>Employee Name</t>
  </si>
  <si>
    <t>Department</t>
  </si>
  <si>
    <t>Performance Rating</t>
  </si>
  <si>
    <t>EMP001</t>
  </si>
  <si>
    <t>Sales</t>
  </si>
  <si>
    <t>EMP002</t>
  </si>
  <si>
    <t>IT</t>
  </si>
  <si>
    <t>EMP003</t>
  </si>
  <si>
    <t>HR</t>
  </si>
  <si>
    <t>EMP004</t>
  </si>
  <si>
    <t>Finance</t>
  </si>
  <si>
    <t>EMP005</t>
  </si>
  <si>
    <t>Operations</t>
  </si>
  <si>
    <t>EMP006</t>
  </si>
  <si>
    <t>EMP007</t>
  </si>
  <si>
    <t>EMP008</t>
  </si>
  <si>
    <t>EMP009</t>
  </si>
  <si>
    <t>EMP010</t>
  </si>
  <si>
    <t>EMP011</t>
  </si>
  <si>
    <t>EMP012</t>
  </si>
  <si>
    <t>EMP013</t>
  </si>
  <si>
    <t>EMP014</t>
  </si>
  <si>
    <t>EMP015</t>
  </si>
  <si>
    <t>EMP016</t>
  </si>
  <si>
    <t>EMP017</t>
  </si>
  <si>
    <t>EMP018</t>
  </si>
  <si>
    <t>EMP019</t>
  </si>
  <si>
    <t>EMP020</t>
  </si>
  <si>
    <t>EMP021</t>
  </si>
  <si>
    <t>EMP022</t>
  </si>
  <si>
    <t>EMP023</t>
  </si>
  <si>
    <t>EMP024</t>
  </si>
  <si>
    <t>EMP025</t>
  </si>
  <si>
    <t>Salary</t>
  </si>
  <si>
    <t>Experience Years</t>
  </si>
  <si>
    <t>John May</t>
  </si>
  <si>
    <t>Peter White</t>
  </si>
  <si>
    <t>Carl Nowak</t>
  </si>
  <si>
    <t>George Ramsay</t>
  </si>
  <si>
    <t>Sarah Chen</t>
  </si>
  <si>
    <t>Alice Johnson</t>
  </si>
  <si>
    <t>Bob Smith</t>
  </si>
  <si>
    <t>Carol Davis</t>
  </si>
  <si>
    <t>Diana Prince</t>
  </si>
  <si>
    <t>Evan Moore</t>
  </si>
  <si>
    <t>Frank Miller</t>
  </si>
  <si>
    <t>Grace Lee</t>
  </si>
  <si>
    <t>Henry Wilson</t>
  </si>
  <si>
    <t>Iris Anderson</t>
  </si>
  <si>
    <t>Karen Thomas</t>
  </si>
  <si>
    <t>Liam Martin</t>
  </si>
  <si>
    <t>Maria Garcia</t>
  </si>
  <si>
    <t>Nina Taylor</t>
  </si>
  <si>
    <t>Oscar Harris</t>
  </si>
  <si>
    <t>Patricia Clark</t>
  </si>
  <si>
    <t>Quinn Lewis</t>
  </si>
  <si>
    <t>Rachel Walker</t>
  </si>
  <si>
    <t>Steve Hall</t>
  </si>
  <si>
    <t>Status</t>
  </si>
  <si>
    <t>Active</t>
  </si>
  <si>
    <t>On Leave</t>
  </si>
  <si>
    <t>N/A</t>
  </si>
  <si>
    <t>Inactive</t>
  </si>
  <si>
    <t/>
  </si>
  <si>
    <t>Look up bonus by Performance Rating from lookup table. If error, show Not Available.</t>
  </si>
  <si>
    <t>Convert Performance Rating to text. If error show Unknown.</t>
  </si>
  <si>
    <t>Check if VLOOKUP bonus gives error. Return Missing or amount.</t>
  </si>
  <si>
    <t>Check if Performance Rating is numeric. Return Valid or Invalid.</t>
  </si>
  <si>
    <t>Count how many salaries are numeric.</t>
  </si>
  <si>
    <t>Bonus Amount</t>
  </si>
  <si>
    <t>Lookup Department. If #N/A append Unknown to it.</t>
  </si>
  <si>
    <t>Check if Department is text. Return Text Found or No Text.</t>
  </si>
  <si>
    <t>Count employees with text in Status.</t>
  </si>
  <si>
    <t>Mark if Employee Name has text.</t>
  </si>
  <si>
    <t>Count salary values that are NOT text.</t>
  </si>
  <si>
    <t>Check if Status is blank. Return Empty or Has Value.</t>
  </si>
  <si>
    <t>Count how many Status cells are blank.</t>
  </si>
  <si>
    <t>Mark Incomplete Record if Name or Status is blank.</t>
  </si>
  <si>
    <t>Calculate bonus = Salary * (Performance Rating/5). If error, show Data Missing.</t>
  </si>
  <si>
    <t>Check if Performance rating contains any error. Return TRUE or FALSE.</t>
  </si>
  <si>
    <t>Validate Salary * Bonus calculation. Mark Review or OK.</t>
  </si>
  <si>
    <t>Fetch bonus only if rating is numeric else skip.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</si>
</sst>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3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E61BF6-50F8-4E94-9DB0-90E29C2911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24A-3CE4-4798-A357-7C8708367A42}">
  <dimension ref="A1:Q40"/>
  <sheetViews>
    <sheetView showGridLines="0" tabSelected="1" workbookViewId="0">
      <selection sqref="A1:G1"/>
    </sheetView>
  </sheetViews>
  <sheetFormatPr defaultRowHeight="14.4" x14ac:dyDescent="0.3"/>
  <cols>
    <col min="1" max="1" width="10" style="5" customWidth="1"/>
    <col min="2" max="2" width="16.109375" style="5" customWidth="1"/>
    <col min="3" max="3" width="15" style="5" customWidth="1"/>
    <col min="4" max="4" width="16.6640625" style="5" customWidth="1"/>
    <col min="5" max="5" width="14.77734375" style="5" customWidth="1"/>
    <col min="6" max="6" width="13.21875" style="5" customWidth="1"/>
    <col min="7" max="7" width="34.88671875" style="5" customWidth="1"/>
    <col min="8" max="8" width="13.6640625" bestFit="1" customWidth="1"/>
    <col min="9" max="9" width="13" style="4" bestFit="1" customWidth="1"/>
    <col min="10" max="10" width="4.6640625" bestFit="1" customWidth="1"/>
    <col min="11" max="11" width="11.33203125" bestFit="1" customWidth="1"/>
    <col min="12" max="12" width="6.33203125" bestFit="1" customWidth="1"/>
    <col min="13" max="13" width="7.5546875" bestFit="1" customWidth="1"/>
    <col min="14" max="14" width="8" bestFit="1" customWidth="1"/>
    <col min="15" max="15" width="7.21875" bestFit="1" customWidth="1"/>
    <col min="16" max="16" width="3.21875" bestFit="1" customWidth="1"/>
    <col min="17" max="17" width="6.5546875" bestFit="1" customWidth="1"/>
  </cols>
  <sheetData>
    <row r="1" spans="1:17" ht="25.2" customHeight="1" x14ac:dyDescent="0.3">
      <c r="A1" s="13" t="s">
        <v>0</v>
      </c>
      <c r="B1" s="14"/>
      <c r="C1" s="14"/>
      <c r="D1" s="14"/>
      <c r="E1" s="14"/>
      <c r="F1" s="14"/>
      <c r="G1" s="15"/>
    </row>
    <row r="2" spans="1:17" x14ac:dyDescent="0.3">
      <c r="A2" s="8">
        <v>1</v>
      </c>
      <c r="B2" s="16" t="s">
        <v>66</v>
      </c>
      <c r="C2" s="16"/>
      <c r="D2" s="16"/>
      <c r="E2" s="16"/>
      <c r="F2" s="16"/>
      <c r="G2" s="17"/>
      <c r="I2"/>
    </row>
    <row r="3" spans="1:17" x14ac:dyDescent="0.3">
      <c r="A3" s="8">
        <v>2</v>
      </c>
      <c r="B3" s="16" t="s">
        <v>80</v>
      </c>
      <c r="C3" s="16"/>
      <c r="D3" s="16"/>
      <c r="E3" s="16"/>
      <c r="F3" s="16"/>
      <c r="G3" s="17"/>
      <c r="I3"/>
    </row>
    <row r="4" spans="1:17" x14ac:dyDescent="0.3">
      <c r="A4" s="8">
        <v>3</v>
      </c>
      <c r="B4" s="16" t="s">
        <v>67</v>
      </c>
      <c r="C4" s="16"/>
      <c r="D4" s="16"/>
      <c r="E4" s="16"/>
      <c r="F4" s="16"/>
      <c r="G4" s="17"/>
      <c r="I4"/>
    </row>
    <row r="5" spans="1:17" x14ac:dyDescent="0.3">
      <c r="A5" s="8">
        <v>4</v>
      </c>
      <c r="B5" s="16" t="s">
        <v>72</v>
      </c>
      <c r="C5" s="16"/>
      <c r="D5" s="16"/>
      <c r="E5" s="16"/>
      <c r="F5" s="16"/>
      <c r="G5" s="17"/>
      <c r="I5"/>
    </row>
    <row r="6" spans="1:17" x14ac:dyDescent="0.3">
      <c r="A6" s="8">
        <v>5</v>
      </c>
      <c r="B6" s="16" t="s">
        <v>81</v>
      </c>
      <c r="C6" s="16"/>
      <c r="D6" s="16"/>
      <c r="E6" s="16"/>
      <c r="F6" s="16"/>
      <c r="G6" s="17"/>
      <c r="I6"/>
    </row>
    <row r="7" spans="1:17" x14ac:dyDescent="0.3">
      <c r="A7" s="8">
        <v>6</v>
      </c>
      <c r="B7" s="16" t="s">
        <v>82</v>
      </c>
      <c r="C7" s="16"/>
      <c r="D7" s="16"/>
      <c r="E7" s="16"/>
      <c r="F7" s="16"/>
      <c r="G7" s="17"/>
      <c r="I7"/>
    </row>
    <row r="8" spans="1:17" x14ac:dyDescent="0.3">
      <c r="A8" s="8">
        <v>7</v>
      </c>
      <c r="B8" s="16" t="s">
        <v>68</v>
      </c>
      <c r="C8" s="16"/>
      <c r="D8" s="16"/>
      <c r="E8" s="16"/>
      <c r="F8" s="16"/>
      <c r="G8" s="17"/>
      <c r="I8"/>
    </row>
    <row r="9" spans="1:17" x14ac:dyDescent="0.3">
      <c r="A9" s="8">
        <v>8</v>
      </c>
      <c r="B9" s="16" t="s">
        <v>69</v>
      </c>
      <c r="C9" s="16"/>
      <c r="D9" s="16"/>
      <c r="E9" s="16"/>
      <c r="F9" s="16"/>
      <c r="G9" s="17"/>
      <c r="I9"/>
    </row>
    <row r="10" spans="1:17" x14ac:dyDescent="0.3">
      <c r="A10" s="8">
        <v>9</v>
      </c>
      <c r="B10" s="16" t="s">
        <v>70</v>
      </c>
      <c r="C10" s="16"/>
      <c r="D10" s="16"/>
      <c r="E10" s="16"/>
      <c r="F10" s="16"/>
      <c r="G10" s="17"/>
      <c r="I10"/>
    </row>
    <row r="11" spans="1:17" ht="15" thickBot="1" x14ac:dyDescent="0.35">
      <c r="A11" s="9">
        <v>10</v>
      </c>
      <c r="B11" s="11" t="s">
        <v>83</v>
      </c>
      <c r="C11" s="11"/>
      <c r="D11" s="11"/>
      <c r="E11" s="11"/>
      <c r="F11" s="11"/>
      <c r="G11" s="12"/>
      <c r="I11"/>
    </row>
    <row r="14" spans="1:17" s="3" customFormat="1" ht="28.8" x14ac:dyDescent="0.3">
      <c r="A14" s="6" t="s">
        <v>1</v>
      </c>
      <c r="B14" s="6" t="s">
        <v>2</v>
      </c>
      <c r="C14" s="6" t="s">
        <v>3</v>
      </c>
      <c r="D14" s="6" t="s">
        <v>4</v>
      </c>
      <c r="E14" s="6" t="s">
        <v>35</v>
      </c>
      <c r="F14" s="6" t="s">
        <v>36</v>
      </c>
      <c r="G14" s="2" t="s">
        <v>60</v>
      </c>
      <c r="H14" s="18">
        <v>1</v>
      </c>
      <c r="I14" s="18">
        <v>2</v>
      </c>
      <c r="J14" s="18">
        <v>3</v>
      </c>
      <c r="K14" s="18">
        <v>4</v>
      </c>
      <c r="L14" s="18">
        <v>5</v>
      </c>
      <c r="M14" s="18">
        <v>6</v>
      </c>
      <c r="N14" s="18">
        <v>7</v>
      </c>
      <c r="O14" s="18">
        <v>8</v>
      </c>
      <c r="P14" s="18">
        <v>9</v>
      </c>
      <c r="Q14" s="18">
        <v>10</v>
      </c>
    </row>
    <row r="15" spans="1:17" s="3" customFormat="1" ht="15.6" x14ac:dyDescent="0.3">
      <c r="A15" s="1" t="s">
        <v>5</v>
      </c>
      <c r="B15" s="1" t="s">
        <v>37</v>
      </c>
      <c r="C15" s="1" t="s">
        <v>6</v>
      </c>
      <c r="D15" s="7">
        <v>3</v>
      </c>
      <c r="E15" s="7">
        <v>30000</v>
      </c>
      <c r="F15" s="7">
        <v>1</v>
      </c>
      <c r="G15" s="7" t="s">
        <v>61</v>
      </c>
      <c r="H15" s="19">
        <f>IFERROR(VLOOKUP(D15,performance_bonus!$A$1:$B$6,2,0),"Not Available")</f>
        <v>5000</v>
      </c>
      <c r="I15" s="19">
        <f>IFERROR(E15*(D15/5),"Data Missing")</f>
        <v>18000</v>
      </c>
      <c r="J15" s="19" t="str">
        <f>IFERROR(TEXT(D15,"0"),"Unknown")</f>
        <v>3</v>
      </c>
      <c r="K15" s="19" t="str">
        <f>_xlfn.IFNA(VLOOKUP(A15,department!$A$1:$B$16,2,0),"Unknown")</f>
        <v>Sales</v>
      </c>
      <c r="L15" s="19" t="b">
        <f>ISERROR(D15)</f>
        <v>0</v>
      </c>
      <c r="M15" s="19" t="str">
        <f>IF(ISNUMBER(E15*VLOOKUP(D15,performance_bonus!$A$1:$B$6,2,0)),"Ok","Review")</f>
        <v>Ok</v>
      </c>
      <c r="N15" s="19">
        <f>_xlfn.IFNA(VLOOKUP(D15,performance_bonus!$A$1:$B$6,2,0),"Missing")</f>
        <v>5000</v>
      </c>
      <c r="O15" s="19" t="str">
        <f>IF(ISNUMBER(D15)=TRUE,"Valid","Invalid")</f>
        <v>Valid</v>
      </c>
      <c r="P15" s="19" cm="1">
        <f t="array" ref="P15">SUMPRODUCT(--ISNUMBER(E15:E39))</f>
        <v>24</v>
      </c>
      <c r="Q15" s="19">
        <f>IF(ISNUMBER(D15)=TRUE,VLOOKUP(D15,performance_bonus!$A$1:$B$6,2,0),"Skip")</f>
        <v>5000</v>
      </c>
    </row>
    <row r="16" spans="1:17" s="3" customFormat="1" ht="15.6" x14ac:dyDescent="0.3">
      <c r="A16" s="1" t="s">
        <v>7</v>
      </c>
      <c r="B16" s="1" t="s">
        <v>38</v>
      </c>
      <c r="C16" s="1" t="s">
        <v>8</v>
      </c>
      <c r="D16" s="7">
        <v>4</v>
      </c>
      <c r="E16" s="7">
        <v>35000</v>
      </c>
      <c r="F16" s="7">
        <v>2</v>
      </c>
      <c r="G16" s="7" t="s">
        <v>61</v>
      </c>
      <c r="H16" s="19">
        <f>IFERROR(VLOOKUP(D16,performance_bonus!$A$1:$B$6,2,0),"Not Available")</f>
        <v>7500</v>
      </c>
      <c r="I16" s="19">
        <f t="shared" ref="I16:I39" si="0">IFERROR(E16*(D16/5),"Data Missing")</f>
        <v>28000</v>
      </c>
      <c r="J16" s="19" t="str">
        <f t="shared" ref="J16:J39" si="1">IFERROR(TEXT(D16,"0"),"Unknown")</f>
        <v>4</v>
      </c>
      <c r="K16" s="19" t="str">
        <f>_xlfn.IFNA(VLOOKUP(A16,department!$A$1:$B$16,2,0),"Unknown")</f>
        <v>IT</v>
      </c>
      <c r="L16" s="19" t="b">
        <f t="shared" ref="L16:L39" si="2">ISERROR(D16)</f>
        <v>0</v>
      </c>
      <c r="M16" s="19" t="str">
        <f>IF(ISNUMBER(E16*VLOOKUP(D16,performance_bonus!$A$1:$B$6,2,0)),"Ok","Review")</f>
        <v>Ok</v>
      </c>
      <c r="N16" s="19">
        <f>_xlfn.IFNA(VLOOKUP(D16,performance_bonus!$A$1:$B$6,2,0),"Missing")</f>
        <v>7500</v>
      </c>
      <c r="O16" s="19" t="str">
        <f t="shared" ref="O16:O39" si="3">IF(ISNUMBER(D16)=TRUE,"Valid","Invalid")</f>
        <v>Valid</v>
      </c>
      <c r="P16" s="19"/>
      <c r="Q16" s="19">
        <f>IF(ISNUMBER(D16)=TRUE,VLOOKUP(D16,performance_bonus!$A$1:$B$6,2,0),"Skip")</f>
        <v>7500</v>
      </c>
    </row>
    <row r="17" spans="1:17" s="3" customFormat="1" ht="15.6" x14ac:dyDescent="0.3">
      <c r="A17" s="1" t="s">
        <v>9</v>
      </c>
      <c r="B17" s="1" t="s">
        <v>39</v>
      </c>
      <c r="C17" s="1" t="s">
        <v>10</v>
      </c>
      <c r="D17" s="7">
        <v>5</v>
      </c>
      <c r="E17" s="7">
        <v>40000</v>
      </c>
      <c r="F17" s="7">
        <v>3</v>
      </c>
      <c r="G17" s="7"/>
      <c r="H17" s="19">
        <f>IFERROR(VLOOKUP(D17,performance_bonus!$A$1:$B$6,2,0),"Not Available")</f>
        <v>10000</v>
      </c>
      <c r="I17" s="19">
        <f t="shared" si="0"/>
        <v>40000</v>
      </c>
      <c r="J17" s="19" t="str">
        <f t="shared" si="1"/>
        <v>5</v>
      </c>
      <c r="K17" s="19" t="str">
        <f>_xlfn.IFNA(VLOOKUP(A17,department!$A$1:$B$16,2,0),"Unknown")</f>
        <v>HR</v>
      </c>
      <c r="L17" s="19" t="b">
        <f t="shared" si="2"/>
        <v>0</v>
      </c>
      <c r="M17" s="19" t="str">
        <f>IF(ISNUMBER(E17*VLOOKUP(D17,performance_bonus!$A$1:$B$6,2,0)),"Ok","Review")</f>
        <v>Ok</v>
      </c>
      <c r="N17" s="19">
        <f>_xlfn.IFNA(VLOOKUP(D17,performance_bonus!$A$1:$B$6,2,0),"Missing")</f>
        <v>10000</v>
      </c>
      <c r="O17" s="19" t="str">
        <f t="shared" si="3"/>
        <v>Valid</v>
      </c>
      <c r="P17" s="19"/>
      <c r="Q17" s="19">
        <f>IF(ISNUMBER(D17)=TRUE,VLOOKUP(D17,performance_bonus!$A$1:$B$6,2,0),"Skip")</f>
        <v>10000</v>
      </c>
    </row>
    <row r="18" spans="1:17" s="3" customFormat="1" ht="15.6" x14ac:dyDescent="0.3">
      <c r="A18" s="1" t="s">
        <v>11</v>
      </c>
      <c r="B18" s="1" t="s">
        <v>40</v>
      </c>
      <c r="C18" s="1" t="s">
        <v>12</v>
      </c>
      <c r="D18" s="7">
        <v>2</v>
      </c>
      <c r="E18" s="7">
        <v>45000</v>
      </c>
      <c r="F18" s="7">
        <v>4</v>
      </c>
      <c r="G18" s="7" t="s">
        <v>62</v>
      </c>
      <c r="H18" s="19">
        <f>IFERROR(VLOOKUP(D18,performance_bonus!$A$1:$B$6,2,0),"Not Available")</f>
        <v>2500</v>
      </c>
      <c r="I18" s="19">
        <f t="shared" si="0"/>
        <v>18000</v>
      </c>
      <c r="J18" s="19" t="str">
        <f t="shared" si="1"/>
        <v>2</v>
      </c>
      <c r="K18" s="19" t="str">
        <f>_xlfn.IFNA(VLOOKUP(A18,department!$A$1:$B$16,2,0),"Unknown")</f>
        <v>Unknown</v>
      </c>
      <c r="L18" s="19" t="b">
        <f t="shared" si="2"/>
        <v>0</v>
      </c>
      <c r="M18" s="19" t="str">
        <f>IF(ISNUMBER(E18*VLOOKUP(D18,performance_bonus!$A$1:$B$6,2,0)),"Ok","Review")</f>
        <v>Ok</v>
      </c>
      <c r="N18" s="19">
        <f>_xlfn.IFNA(VLOOKUP(D18,performance_bonus!$A$1:$B$6,2,0),"Missing")</f>
        <v>2500</v>
      </c>
      <c r="O18" s="19" t="str">
        <f t="shared" si="3"/>
        <v>Valid</v>
      </c>
      <c r="P18" s="19"/>
      <c r="Q18" s="19">
        <f>IF(ISNUMBER(D18)=TRUE,VLOOKUP(D18,performance_bonus!$A$1:$B$6,2,0),"Skip")</f>
        <v>2500</v>
      </c>
    </row>
    <row r="19" spans="1:17" s="3" customFormat="1" ht="15.6" x14ac:dyDescent="0.3">
      <c r="A19" s="1" t="s">
        <v>13</v>
      </c>
      <c r="B19" s="1" t="s">
        <v>65</v>
      </c>
      <c r="C19" s="1" t="s">
        <v>14</v>
      </c>
      <c r="D19" s="7">
        <v>3</v>
      </c>
      <c r="E19" s="7">
        <v>50000</v>
      </c>
      <c r="F19" s="7">
        <v>5</v>
      </c>
      <c r="G19" s="7" t="s">
        <v>61</v>
      </c>
      <c r="H19" s="19">
        <f>IFERROR(VLOOKUP(D19,performance_bonus!$A$1:$B$6,2,0),"Not Available")</f>
        <v>5000</v>
      </c>
      <c r="I19" s="19">
        <f t="shared" si="0"/>
        <v>30000</v>
      </c>
      <c r="J19" s="19" t="str">
        <f t="shared" si="1"/>
        <v>3</v>
      </c>
      <c r="K19" s="19" t="str">
        <f>_xlfn.IFNA(VLOOKUP(A19,department!$A$1:$B$16,2,0),"Unknown")</f>
        <v>Operations</v>
      </c>
      <c r="L19" s="19" t="b">
        <f t="shared" si="2"/>
        <v>0</v>
      </c>
      <c r="M19" s="19" t="str">
        <f>IF(ISNUMBER(E19*VLOOKUP(D19,performance_bonus!$A$1:$B$6,2,0)),"Ok","Review")</f>
        <v>Ok</v>
      </c>
      <c r="N19" s="19">
        <f>_xlfn.IFNA(VLOOKUP(D19,performance_bonus!$A$1:$B$6,2,0),"Missing")</f>
        <v>5000</v>
      </c>
      <c r="O19" s="19" t="str">
        <f t="shared" si="3"/>
        <v>Valid</v>
      </c>
      <c r="P19" s="19"/>
      <c r="Q19" s="19">
        <f>IF(ISNUMBER(D19)=TRUE,VLOOKUP(D19,performance_bonus!$A$1:$B$6,2,0),"Skip")</f>
        <v>5000</v>
      </c>
    </row>
    <row r="20" spans="1:17" s="3" customFormat="1" ht="15.6" x14ac:dyDescent="0.3">
      <c r="A20" s="1" t="s">
        <v>15</v>
      </c>
      <c r="B20" s="1" t="s">
        <v>41</v>
      </c>
      <c r="C20" s="1" t="s">
        <v>6</v>
      </c>
      <c r="D20" s="7">
        <v>4</v>
      </c>
      <c r="E20" s="7">
        <v>55000</v>
      </c>
      <c r="F20" s="7">
        <v>6</v>
      </c>
      <c r="G20" s="7" t="s">
        <v>61</v>
      </c>
      <c r="H20" s="19">
        <f>IFERROR(VLOOKUP(D20,performance_bonus!$A$1:$B$6,2,0),"Not Available")</f>
        <v>7500</v>
      </c>
      <c r="I20" s="19">
        <f t="shared" si="0"/>
        <v>44000</v>
      </c>
      <c r="J20" s="19" t="str">
        <f t="shared" si="1"/>
        <v>4</v>
      </c>
      <c r="K20" s="19" t="str">
        <f>_xlfn.IFNA(VLOOKUP(A20,department!$A$1:$B$16,2,0),"Unknown")</f>
        <v>Sales</v>
      </c>
      <c r="L20" s="19" t="b">
        <f t="shared" si="2"/>
        <v>0</v>
      </c>
      <c r="M20" s="19" t="str">
        <f>IF(ISNUMBER(E20*VLOOKUP(D20,performance_bonus!$A$1:$B$6,2,0)),"Ok","Review")</f>
        <v>Ok</v>
      </c>
      <c r="N20" s="19">
        <f>_xlfn.IFNA(VLOOKUP(D20,performance_bonus!$A$1:$B$6,2,0),"Missing")</f>
        <v>7500</v>
      </c>
      <c r="O20" s="19" t="str">
        <f t="shared" si="3"/>
        <v>Valid</v>
      </c>
      <c r="P20" s="19"/>
      <c r="Q20" s="19">
        <f>IF(ISNUMBER(D20)=TRUE,VLOOKUP(D20,performance_bonus!$A$1:$B$6,2,0),"Skip")</f>
        <v>7500</v>
      </c>
    </row>
    <row r="21" spans="1:17" s="3" customFormat="1" ht="15.6" x14ac:dyDescent="0.3">
      <c r="A21" s="1" t="s">
        <v>16</v>
      </c>
      <c r="B21" s="1" t="s">
        <v>42</v>
      </c>
      <c r="C21" s="1" t="s">
        <v>8</v>
      </c>
      <c r="D21" s="7">
        <v>5</v>
      </c>
      <c r="E21" s="7">
        <v>60000</v>
      </c>
      <c r="F21" s="7">
        <v>7</v>
      </c>
      <c r="G21" s="7"/>
      <c r="H21" s="19">
        <f>IFERROR(VLOOKUP(D21,performance_bonus!$A$1:$B$6,2,0),"Not Available")</f>
        <v>10000</v>
      </c>
      <c r="I21" s="19">
        <f t="shared" si="0"/>
        <v>60000</v>
      </c>
      <c r="J21" s="19" t="str">
        <f t="shared" si="1"/>
        <v>5</v>
      </c>
      <c r="K21" s="19" t="str">
        <f>_xlfn.IFNA(VLOOKUP(A21,department!$A$1:$B$16,2,0),"Unknown")</f>
        <v>IT</v>
      </c>
      <c r="L21" s="19" t="b">
        <f t="shared" si="2"/>
        <v>0</v>
      </c>
      <c r="M21" s="19" t="str">
        <f>IF(ISNUMBER(E21*VLOOKUP(D21,performance_bonus!$A$1:$B$6,2,0)),"Ok","Review")</f>
        <v>Ok</v>
      </c>
      <c r="N21" s="19">
        <f>_xlfn.IFNA(VLOOKUP(D21,performance_bonus!$A$1:$B$6,2,0),"Missing")</f>
        <v>10000</v>
      </c>
      <c r="O21" s="19" t="str">
        <f t="shared" si="3"/>
        <v>Valid</v>
      </c>
      <c r="P21" s="19"/>
      <c r="Q21" s="19">
        <f>IF(ISNUMBER(D21)=TRUE,VLOOKUP(D21,performance_bonus!$A$1:$B$6,2,0),"Skip")</f>
        <v>10000</v>
      </c>
    </row>
    <row r="22" spans="1:17" s="3" customFormat="1" ht="15.6" x14ac:dyDescent="0.3">
      <c r="A22" s="1" t="s">
        <v>17</v>
      </c>
      <c r="B22" s="1" t="s">
        <v>43</v>
      </c>
      <c r="C22" s="1" t="s">
        <v>10</v>
      </c>
      <c r="D22" s="7">
        <v>3</v>
      </c>
      <c r="E22" s="7"/>
      <c r="F22" s="7">
        <v>8</v>
      </c>
      <c r="G22" s="7" t="s">
        <v>61</v>
      </c>
      <c r="H22" s="19">
        <f>IFERROR(VLOOKUP(D22,performance_bonus!$A$1:$B$6,2,0),"Not Available")</f>
        <v>5000</v>
      </c>
      <c r="I22" s="19">
        <f t="shared" si="0"/>
        <v>0</v>
      </c>
      <c r="J22" s="19" t="str">
        <f t="shared" si="1"/>
        <v>3</v>
      </c>
      <c r="K22" s="19" t="str">
        <f>_xlfn.IFNA(VLOOKUP(A22,department!$A$1:$B$16,2,0),"Unknown")</f>
        <v>HR</v>
      </c>
      <c r="L22" s="19" t="b">
        <f t="shared" si="2"/>
        <v>0</v>
      </c>
      <c r="M22" s="19" t="str">
        <f>IF(ISNUMBER(E22*VLOOKUP(D22,performance_bonus!$A$1:$B$6,2,0)),"Ok","Review")</f>
        <v>Ok</v>
      </c>
      <c r="N22" s="19">
        <f>_xlfn.IFNA(VLOOKUP(D22,performance_bonus!$A$1:$B$6,2,0),"Missing")</f>
        <v>5000</v>
      </c>
      <c r="O22" s="19" t="str">
        <f t="shared" si="3"/>
        <v>Valid</v>
      </c>
      <c r="P22" s="19"/>
      <c r="Q22" s="19">
        <f>IF(ISNUMBER(D22)=TRUE,VLOOKUP(D22,performance_bonus!$A$1:$B$6,2,0),"Skip")</f>
        <v>5000</v>
      </c>
    </row>
    <row r="23" spans="1:17" s="3" customFormat="1" ht="15.6" x14ac:dyDescent="0.3">
      <c r="A23" s="1" t="s">
        <v>18</v>
      </c>
      <c r="B23" s="1" t="s">
        <v>44</v>
      </c>
      <c r="C23" s="1" t="s">
        <v>12</v>
      </c>
      <c r="D23" s="7" t="s">
        <v>63</v>
      </c>
      <c r="E23" s="7">
        <v>35000</v>
      </c>
      <c r="F23" s="7">
        <v>9</v>
      </c>
      <c r="G23" s="7" t="s">
        <v>61</v>
      </c>
      <c r="H23" s="19" t="str">
        <f>IFERROR(VLOOKUP(D23,performance_bonus!$A$1:$B$6,2,0),"Not Available")</f>
        <v>Not Available</v>
      </c>
      <c r="I23" s="19" t="str">
        <f t="shared" si="0"/>
        <v>Data Missing</v>
      </c>
      <c r="J23" s="19" t="str">
        <f t="shared" si="1"/>
        <v>N/A</v>
      </c>
      <c r="K23" s="19" t="str">
        <f>_xlfn.IFNA(VLOOKUP(A23,department!$A$1:$B$16,2,0),"Unknown")</f>
        <v>Finance</v>
      </c>
      <c r="L23" s="19" t="b">
        <f t="shared" si="2"/>
        <v>0</v>
      </c>
      <c r="M23" s="19" t="str">
        <f>IF(ISNUMBER(E23*VLOOKUP(D23,performance_bonus!$A$1:$B$6,2,0)),"Ok","Review")</f>
        <v>Review</v>
      </c>
      <c r="N23" s="19" t="str">
        <f>_xlfn.IFNA(VLOOKUP(D23,performance_bonus!$A$1:$B$6,2,0),"Missing")</f>
        <v>Missing</v>
      </c>
      <c r="O23" s="19" t="str">
        <f t="shared" si="3"/>
        <v>Invalid</v>
      </c>
      <c r="P23" s="19"/>
      <c r="Q23" s="19" t="str">
        <f>IF(ISNUMBER(D23)=TRUE,VLOOKUP(D23,performance_bonus!$A$1:$B$6,2,0),"Skip")</f>
        <v>Skip</v>
      </c>
    </row>
    <row r="24" spans="1:17" s="3" customFormat="1" ht="15.6" x14ac:dyDescent="0.3">
      <c r="A24" s="1" t="s">
        <v>19</v>
      </c>
      <c r="B24" s="1" t="s">
        <v>45</v>
      </c>
      <c r="C24" s="1" t="s">
        <v>14</v>
      </c>
      <c r="D24" s="7">
        <v>2</v>
      </c>
      <c r="E24" s="7">
        <v>40000</v>
      </c>
      <c r="F24" s="7">
        <v>10</v>
      </c>
      <c r="G24" s="7" t="s">
        <v>64</v>
      </c>
      <c r="H24" s="19">
        <f>IFERROR(VLOOKUP(D24,performance_bonus!$A$1:$B$6,2,0),"Not Available")</f>
        <v>2500</v>
      </c>
      <c r="I24" s="19">
        <f t="shared" si="0"/>
        <v>16000</v>
      </c>
      <c r="J24" s="19" t="str">
        <f t="shared" si="1"/>
        <v>2</v>
      </c>
      <c r="K24" s="19" t="str">
        <f>_xlfn.IFNA(VLOOKUP(A24,department!$A$1:$B$16,2,0),"Unknown")</f>
        <v>Operations</v>
      </c>
      <c r="L24" s="19" t="b">
        <f t="shared" si="2"/>
        <v>0</v>
      </c>
      <c r="M24" s="19" t="str">
        <f>IF(ISNUMBER(E24*VLOOKUP(D24,performance_bonus!$A$1:$B$6,2,0)),"Ok","Review")</f>
        <v>Ok</v>
      </c>
      <c r="N24" s="19">
        <f>_xlfn.IFNA(VLOOKUP(D24,performance_bonus!$A$1:$B$6,2,0),"Missing")</f>
        <v>2500</v>
      </c>
      <c r="O24" s="19" t="str">
        <f t="shared" si="3"/>
        <v>Valid</v>
      </c>
      <c r="P24" s="19"/>
      <c r="Q24" s="19">
        <f>IF(ISNUMBER(D24)=TRUE,VLOOKUP(D24,performance_bonus!$A$1:$B$6,2,0),"Skip")</f>
        <v>2500</v>
      </c>
    </row>
    <row r="25" spans="1:17" s="3" customFormat="1" ht="15.6" x14ac:dyDescent="0.3">
      <c r="A25" s="1" t="s">
        <v>20</v>
      </c>
      <c r="B25" s="1" t="s">
        <v>46</v>
      </c>
      <c r="C25" s="1" t="s">
        <v>6</v>
      </c>
      <c r="D25" s="7">
        <v>5</v>
      </c>
      <c r="E25" s="7">
        <v>45000</v>
      </c>
      <c r="F25" s="7">
        <v>2</v>
      </c>
      <c r="G25" s="7" t="s">
        <v>61</v>
      </c>
      <c r="H25" s="19">
        <f>IFERROR(VLOOKUP(D25,performance_bonus!$A$1:$B$6,2,0),"Not Available")</f>
        <v>10000</v>
      </c>
      <c r="I25" s="19">
        <f t="shared" si="0"/>
        <v>45000</v>
      </c>
      <c r="J25" s="19" t="str">
        <f t="shared" si="1"/>
        <v>5</v>
      </c>
      <c r="K25" s="19" t="str">
        <f>_xlfn.IFNA(VLOOKUP(A25,department!$A$1:$B$16,2,0),"Unknown")</f>
        <v>Unknown</v>
      </c>
      <c r="L25" s="19" t="b">
        <f t="shared" si="2"/>
        <v>0</v>
      </c>
      <c r="M25" s="19" t="str">
        <f>IF(ISNUMBER(E25*VLOOKUP(D25,performance_bonus!$A$1:$B$6,2,0)),"Ok","Review")</f>
        <v>Ok</v>
      </c>
      <c r="N25" s="19">
        <f>_xlfn.IFNA(VLOOKUP(D25,performance_bonus!$A$1:$B$6,2,0),"Missing")</f>
        <v>10000</v>
      </c>
      <c r="O25" s="19" t="str">
        <f t="shared" si="3"/>
        <v>Valid</v>
      </c>
      <c r="P25" s="19"/>
      <c r="Q25" s="19">
        <f>IF(ISNUMBER(D25)=TRUE,VLOOKUP(D25,performance_bonus!$A$1:$B$6,2,0),"Skip")</f>
        <v>10000</v>
      </c>
    </row>
    <row r="26" spans="1:17" s="3" customFormat="1" ht="15.6" x14ac:dyDescent="0.3">
      <c r="A26" s="1" t="s">
        <v>21</v>
      </c>
      <c r="B26" s="1" t="s">
        <v>47</v>
      </c>
      <c r="C26" s="1" t="s">
        <v>8</v>
      </c>
      <c r="D26" s="7">
        <v>3</v>
      </c>
      <c r="E26" s="7">
        <v>50000</v>
      </c>
      <c r="F26" s="7">
        <v>3</v>
      </c>
      <c r="G26" s="7" t="s">
        <v>62</v>
      </c>
      <c r="H26" s="19">
        <f>IFERROR(VLOOKUP(D26,performance_bonus!$A$1:$B$6,2,0),"Not Available")</f>
        <v>5000</v>
      </c>
      <c r="I26" s="19">
        <f t="shared" si="0"/>
        <v>30000</v>
      </c>
      <c r="J26" s="19" t="str">
        <f t="shared" si="1"/>
        <v>3</v>
      </c>
      <c r="K26" s="19" t="str">
        <f>_xlfn.IFNA(VLOOKUP(A26,department!$A$1:$B$16,2,0),"Unknown")</f>
        <v>Unknown</v>
      </c>
      <c r="L26" s="19" t="b">
        <f t="shared" si="2"/>
        <v>0</v>
      </c>
      <c r="M26" s="19" t="str">
        <f>IF(ISNUMBER(E26*VLOOKUP(D26,performance_bonus!$A$1:$B$6,2,0)),"Ok","Review")</f>
        <v>Ok</v>
      </c>
      <c r="N26" s="19">
        <f>_xlfn.IFNA(VLOOKUP(D26,performance_bonus!$A$1:$B$6,2,0),"Missing")</f>
        <v>5000</v>
      </c>
      <c r="O26" s="19" t="str">
        <f t="shared" si="3"/>
        <v>Valid</v>
      </c>
      <c r="P26" s="19"/>
      <c r="Q26" s="19">
        <f>IF(ISNUMBER(D26)=TRUE,VLOOKUP(D26,performance_bonus!$A$1:$B$6,2,0),"Skip")</f>
        <v>5000</v>
      </c>
    </row>
    <row r="27" spans="1:17" s="3" customFormat="1" ht="15.6" x14ac:dyDescent="0.3">
      <c r="A27" s="1" t="s">
        <v>22</v>
      </c>
      <c r="B27" s="1" t="s">
        <v>48</v>
      </c>
      <c r="C27" s="1" t="s">
        <v>10</v>
      </c>
      <c r="D27" s="7">
        <v>4</v>
      </c>
      <c r="E27" s="7">
        <v>55000</v>
      </c>
      <c r="F27" s="7">
        <v>4</v>
      </c>
      <c r="G27" s="7"/>
      <c r="H27" s="19">
        <f>IFERROR(VLOOKUP(D27,performance_bonus!$A$1:$B$6,2,0),"Not Available")</f>
        <v>7500</v>
      </c>
      <c r="I27" s="19">
        <f t="shared" si="0"/>
        <v>44000</v>
      </c>
      <c r="J27" s="19" t="str">
        <f t="shared" si="1"/>
        <v>4</v>
      </c>
      <c r="K27" s="19" t="str">
        <f>_xlfn.IFNA(VLOOKUP(A27,department!$A$1:$B$16,2,0),"Unknown")</f>
        <v>Unknown</v>
      </c>
      <c r="L27" s="19" t="b">
        <f t="shared" si="2"/>
        <v>0</v>
      </c>
      <c r="M27" s="19" t="str">
        <f>IF(ISNUMBER(E27*VLOOKUP(D27,performance_bonus!$A$1:$B$6,2,0)),"Ok","Review")</f>
        <v>Ok</v>
      </c>
      <c r="N27" s="19">
        <f>_xlfn.IFNA(VLOOKUP(D27,performance_bonus!$A$1:$B$6,2,0),"Missing")</f>
        <v>7500</v>
      </c>
      <c r="O27" s="19" t="str">
        <f t="shared" si="3"/>
        <v>Valid</v>
      </c>
      <c r="P27" s="19"/>
      <c r="Q27" s="19">
        <f>IF(ISNUMBER(D27)=TRUE,VLOOKUP(D27,performance_bonus!$A$1:$B$6,2,0),"Skip")</f>
        <v>7500</v>
      </c>
    </row>
    <row r="28" spans="1:17" ht="15.6" x14ac:dyDescent="0.3">
      <c r="A28" s="1" t="s">
        <v>23</v>
      </c>
      <c r="B28" s="1" t="s">
        <v>49</v>
      </c>
      <c r="C28" s="1" t="s">
        <v>12</v>
      </c>
      <c r="D28" s="7">
        <v>2</v>
      </c>
      <c r="E28" s="7">
        <v>60000</v>
      </c>
      <c r="F28" s="7">
        <v>5</v>
      </c>
      <c r="G28" s="7" t="s">
        <v>61</v>
      </c>
      <c r="H28" s="19">
        <f>IFERROR(VLOOKUP(D28,performance_bonus!$A$1:$B$6,2,0),"Not Available")</f>
        <v>2500</v>
      </c>
      <c r="I28" s="19">
        <f t="shared" si="0"/>
        <v>24000</v>
      </c>
      <c r="J28" s="19" t="str">
        <f t="shared" si="1"/>
        <v>2</v>
      </c>
      <c r="K28" s="19" t="str">
        <f>_xlfn.IFNA(VLOOKUP(A28,department!$A$1:$B$16,2,0),"Unknown")</f>
        <v>Unknown</v>
      </c>
      <c r="L28" s="19" t="b">
        <f t="shared" si="2"/>
        <v>0</v>
      </c>
      <c r="M28" s="19" t="str">
        <f>IF(ISNUMBER(E28*VLOOKUP(D28,performance_bonus!$A$1:$B$6,2,0)),"Ok","Review")</f>
        <v>Ok</v>
      </c>
      <c r="N28" s="19">
        <f>_xlfn.IFNA(VLOOKUP(D28,performance_bonus!$A$1:$B$6,2,0),"Missing")</f>
        <v>2500</v>
      </c>
      <c r="O28" s="19" t="str">
        <f t="shared" si="3"/>
        <v>Valid</v>
      </c>
      <c r="P28" s="19"/>
      <c r="Q28" s="19">
        <f>IF(ISNUMBER(D28)=TRUE,VLOOKUP(D28,performance_bonus!$A$1:$B$6,2,0),"Skip")</f>
        <v>2500</v>
      </c>
    </row>
    <row r="29" spans="1:17" ht="15.6" x14ac:dyDescent="0.3">
      <c r="A29" s="1" t="s">
        <v>24</v>
      </c>
      <c r="B29" s="1" t="s">
        <v>50</v>
      </c>
      <c r="C29" s="1" t="s">
        <v>14</v>
      </c>
      <c r="D29" s="7">
        <v>3</v>
      </c>
      <c r="E29" s="7">
        <v>30000</v>
      </c>
      <c r="F29" s="7">
        <v>1</v>
      </c>
      <c r="G29" s="7" t="s">
        <v>61</v>
      </c>
      <c r="H29" s="19">
        <f>IFERROR(VLOOKUP(D29,performance_bonus!$A$1:$B$6,2,0),"Not Available")</f>
        <v>5000</v>
      </c>
      <c r="I29" s="19">
        <f t="shared" si="0"/>
        <v>18000</v>
      </c>
      <c r="J29" s="19" t="str">
        <f t="shared" si="1"/>
        <v>3</v>
      </c>
      <c r="K29" s="19" t="str">
        <f>_xlfn.IFNA(VLOOKUP(A29,department!$A$1:$B$16,2,0),"Unknown")</f>
        <v>Unknown</v>
      </c>
      <c r="L29" s="19" t="b">
        <f t="shared" si="2"/>
        <v>0</v>
      </c>
      <c r="M29" s="19" t="str">
        <f>IF(ISNUMBER(E29*VLOOKUP(D29,performance_bonus!$A$1:$B$6,2,0)),"Ok","Review")</f>
        <v>Ok</v>
      </c>
      <c r="N29" s="19">
        <f>_xlfn.IFNA(VLOOKUP(D29,performance_bonus!$A$1:$B$6,2,0),"Missing")</f>
        <v>5000</v>
      </c>
      <c r="O29" s="19" t="str">
        <f t="shared" si="3"/>
        <v>Valid</v>
      </c>
      <c r="P29" s="19"/>
      <c r="Q29" s="19">
        <f>IF(ISNUMBER(D29)=TRUE,VLOOKUP(D29,performance_bonus!$A$1:$B$6,2,0),"Skip")</f>
        <v>5000</v>
      </c>
    </row>
    <row r="30" spans="1:17" ht="15.6" x14ac:dyDescent="0.3">
      <c r="A30" s="1" t="s">
        <v>25</v>
      </c>
      <c r="B30" s="1" t="s">
        <v>65</v>
      </c>
      <c r="C30" s="1" t="s">
        <v>6</v>
      </c>
      <c r="D30" s="7">
        <v>4</v>
      </c>
      <c r="E30" s="7">
        <v>35000</v>
      </c>
      <c r="F30" s="7">
        <v>6</v>
      </c>
      <c r="G30" s="7" t="s">
        <v>64</v>
      </c>
      <c r="H30" s="19">
        <f>IFERROR(VLOOKUP(D30,performance_bonus!$A$1:$B$6,2,0),"Not Available")</f>
        <v>7500</v>
      </c>
      <c r="I30" s="19">
        <f t="shared" si="0"/>
        <v>28000</v>
      </c>
      <c r="J30" s="19" t="str">
        <f t="shared" si="1"/>
        <v>4</v>
      </c>
      <c r="K30" s="19" t="str">
        <f>_xlfn.IFNA(VLOOKUP(A30,department!$A$1:$B$16,2,0),"Unknown")</f>
        <v>Unknown</v>
      </c>
      <c r="L30" s="19" t="b">
        <f t="shared" si="2"/>
        <v>0</v>
      </c>
      <c r="M30" s="19" t="str">
        <f>IF(ISNUMBER(E30*VLOOKUP(D30,performance_bonus!$A$1:$B$6,2,0)),"Ok","Review")</f>
        <v>Ok</v>
      </c>
      <c r="N30" s="19">
        <f>_xlfn.IFNA(VLOOKUP(D30,performance_bonus!$A$1:$B$6,2,0),"Missing")</f>
        <v>7500</v>
      </c>
      <c r="O30" s="19" t="str">
        <f t="shared" si="3"/>
        <v>Valid</v>
      </c>
      <c r="P30" s="19"/>
      <c r="Q30" s="19">
        <f>IF(ISNUMBER(D30)=TRUE,VLOOKUP(D30,performance_bonus!$A$1:$B$6,2,0),"Skip")</f>
        <v>7500</v>
      </c>
    </row>
    <row r="31" spans="1:17" ht="15.6" x14ac:dyDescent="0.3">
      <c r="A31" s="1" t="s">
        <v>26</v>
      </c>
      <c r="B31" s="1" t="s">
        <v>51</v>
      </c>
      <c r="C31" s="1" t="s">
        <v>8</v>
      </c>
      <c r="D31" s="7">
        <v>5</v>
      </c>
      <c r="E31" s="7">
        <v>40000</v>
      </c>
      <c r="F31" s="7">
        <v>7</v>
      </c>
      <c r="G31" s="7" t="s">
        <v>61</v>
      </c>
      <c r="H31" s="19">
        <f>IFERROR(VLOOKUP(D31,performance_bonus!$A$1:$B$6,2,0),"Not Available")</f>
        <v>10000</v>
      </c>
      <c r="I31" s="19">
        <f t="shared" si="0"/>
        <v>40000</v>
      </c>
      <c r="J31" s="19" t="str">
        <f t="shared" si="1"/>
        <v>5</v>
      </c>
      <c r="K31" s="19" t="str">
        <f>_xlfn.IFNA(VLOOKUP(A31,department!$A$1:$B$16,2,0),"Unknown")</f>
        <v>Unknown</v>
      </c>
      <c r="L31" s="19" t="b">
        <f t="shared" si="2"/>
        <v>0</v>
      </c>
      <c r="M31" s="19" t="str">
        <f>IF(ISNUMBER(E31*VLOOKUP(D31,performance_bonus!$A$1:$B$6,2,0)),"Ok","Review")</f>
        <v>Ok</v>
      </c>
      <c r="N31" s="19">
        <f>_xlfn.IFNA(VLOOKUP(D31,performance_bonus!$A$1:$B$6,2,0),"Missing")</f>
        <v>10000</v>
      </c>
      <c r="O31" s="19" t="str">
        <f t="shared" si="3"/>
        <v>Valid</v>
      </c>
      <c r="P31" s="19"/>
      <c r="Q31" s="19">
        <f>IF(ISNUMBER(D31)=TRUE,VLOOKUP(D31,performance_bonus!$A$1:$B$6,2,0),"Skip")</f>
        <v>10000</v>
      </c>
    </row>
    <row r="32" spans="1:17" ht="15.6" x14ac:dyDescent="0.3">
      <c r="A32" s="1" t="s">
        <v>27</v>
      </c>
      <c r="B32" s="1" t="s">
        <v>52</v>
      </c>
      <c r="C32" s="1" t="s">
        <v>10</v>
      </c>
      <c r="D32" s="7">
        <v>3</v>
      </c>
      <c r="E32" s="7">
        <v>45000</v>
      </c>
      <c r="F32" s="7">
        <v>8</v>
      </c>
      <c r="G32" s="7"/>
      <c r="H32" s="19">
        <f>IFERROR(VLOOKUP(D32,performance_bonus!$A$1:$B$6,2,0),"Not Available")</f>
        <v>5000</v>
      </c>
      <c r="I32" s="19">
        <f t="shared" si="0"/>
        <v>27000</v>
      </c>
      <c r="J32" s="19" t="str">
        <f t="shared" si="1"/>
        <v>3</v>
      </c>
      <c r="K32" s="19" t="str">
        <f>_xlfn.IFNA(VLOOKUP(A32,department!$A$1:$B$16,2,0),"Unknown")</f>
        <v>Unknown</v>
      </c>
      <c r="L32" s="19" t="b">
        <f t="shared" si="2"/>
        <v>0</v>
      </c>
      <c r="M32" s="19" t="str">
        <f>IF(ISNUMBER(E32*VLOOKUP(D32,performance_bonus!$A$1:$B$6,2,0)),"Ok","Review")</f>
        <v>Ok</v>
      </c>
      <c r="N32" s="19">
        <f>_xlfn.IFNA(VLOOKUP(D32,performance_bonus!$A$1:$B$6,2,0),"Missing")</f>
        <v>5000</v>
      </c>
      <c r="O32" s="19" t="str">
        <f t="shared" si="3"/>
        <v>Valid</v>
      </c>
      <c r="P32" s="19"/>
      <c r="Q32" s="19">
        <f>IF(ISNUMBER(D32)=TRUE,VLOOKUP(D32,performance_bonus!$A$1:$B$6,2,0),"Skip")</f>
        <v>5000</v>
      </c>
    </row>
    <row r="33" spans="1:17" ht="15.6" x14ac:dyDescent="0.3">
      <c r="A33" s="1" t="s">
        <v>28</v>
      </c>
      <c r="B33" s="1" t="s">
        <v>53</v>
      </c>
      <c r="C33" s="1" t="s">
        <v>12</v>
      </c>
      <c r="D33" s="7">
        <v>4</v>
      </c>
      <c r="E33" s="7">
        <v>50000</v>
      </c>
      <c r="F33" s="7">
        <v>2</v>
      </c>
      <c r="G33" s="7" t="s">
        <v>61</v>
      </c>
      <c r="H33" s="19">
        <f>IFERROR(VLOOKUP(D33,performance_bonus!$A$1:$B$6,2,0),"Not Available")</f>
        <v>7500</v>
      </c>
      <c r="I33" s="19">
        <f t="shared" si="0"/>
        <v>40000</v>
      </c>
      <c r="J33" s="19" t="str">
        <f t="shared" si="1"/>
        <v>4</v>
      </c>
      <c r="K33" s="19" t="str">
        <f>_xlfn.IFNA(VLOOKUP(A33,department!$A$1:$B$16,2,0),"Unknown")</f>
        <v>Unknown</v>
      </c>
      <c r="L33" s="19" t="b">
        <f t="shared" si="2"/>
        <v>0</v>
      </c>
      <c r="M33" s="19" t="str">
        <f>IF(ISNUMBER(E33*VLOOKUP(D33,performance_bonus!$A$1:$B$6,2,0)),"Ok","Review")</f>
        <v>Ok</v>
      </c>
      <c r="N33" s="19">
        <f>_xlfn.IFNA(VLOOKUP(D33,performance_bonus!$A$1:$B$6,2,0),"Missing")</f>
        <v>7500</v>
      </c>
      <c r="O33" s="19" t="str">
        <f t="shared" si="3"/>
        <v>Valid</v>
      </c>
      <c r="P33" s="19"/>
      <c r="Q33" s="19">
        <f>IF(ISNUMBER(D33)=TRUE,VLOOKUP(D33,performance_bonus!$A$1:$B$6,2,0),"Skip")</f>
        <v>7500</v>
      </c>
    </row>
    <row r="34" spans="1:17" ht="15.6" x14ac:dyDescent="0.3">
      <c r="A34" s="1" t="s">
        <v>29</v>
      </c>
      <c r="B34" s="1" t="s">
        <v>54</v>
      </c>
      <c r="C34" s="1" t="s">
        <v>14</v>
      </c>
      <c r="D34" s="7">
        <v>2</v>
      </c>
      <c r="E34" s="7">
        <v>55000</v>
      </c>
      <c r="F34" s="7">
        <v>3</v>
      </c>
      <c r="G34" s="7" t="s">
        <v>62</v>
      </c>
      <c r="H34" s="19">
        <f>IFERROR(VLOOKUP(D34,performance_bonus!$A$1:$B$6,2,0),"Not Available")</f>
        <v>2500</v>
      </c>
      <c r="I34" s="19">
        <f t="shared" si="0"/>
        <v>22000</v>
      </c>
      <c r="J34" s="19" t="str">
        <f t="shared" si="1"/>
        <v>2</v>
      </c>
      <c r="K34" s="19" t="str">
        <f>_xlfn.IFNA(VLOOKUP(A34,department!$A$1:$B$16,2,0),"Unknown")</f>
        <v>Operations</v>
      </c>
      <c r="L34" s="19" t="b">
        <f t="shared" si="2"/>
        <v>0</v>
      </c>
      <c r="M34" s="19" t="str">
        <f>IF(ISNUMBER(E34*VLOOKUP(D34,performance_bonus!$A$1:$B$6,2,0)),"Ok","Review")</f>
        <v>Ok</v>
      </c>
      <c r="N34" s="19">
        <f>_xlfn.IFNA(VLOOKUP(D34,performance_bonus!$A$1:$B$6,2,0),"Missing")</f>
        <v>2500</v>
      </c>
      <c r="O34" s="19" t="str">
        <f t="shared" si="3"/>
        <v>Valid</v>
      </c>
      <c r="P34" s="19"/>
      <c r="Q34" s="19">
        <f>IF(ISNUMBER(D34)=TRUE,VLOOKUP(D34,performance_bonus!$A$1:$B$6,2,0),"Skip")</f>
        <v>2500</v>
      </c>
    </row>
    <row r="35" spans="1:17" ht="15.6" x14ac:dyDescent="0.3">
      <c r="A35" s="1" t="s">
        <v>30</v>
      </c>
      <c r="B35" s="1" t="s">
        <v>55</v>
      </c>
      <c r="C35" s="1" t="s">
        <v>6</v>
      </c>
      <c r="D35" s="7">
        <v>3</v>
      </c>
      <c r="E35" s="7">
        <v>60000</v>
      </c>
      <c r="F35" s="7">
        <v>4</v>
      </c>
      <c r="G35" s="7" t="s">
        <v>61</v>
      </c>
      <c r="H35" s="19">
        <f>IFERROR(VLOOKUP(D35,performance_bonus!$A$1:$B$6,2,0),"Not Available")</f>
        <v>5000</v>
      </c>
      <c r="I35" s="19">
        <f t="shared" si="0"/>
        <v>36000</v>
      </c>
      <c r="J35" s="19" t="str">
        <f t="shared" si="1"/>
        <v>3</v>
      </c>
      <c r="K35" s="19" t="str">
        <f>_xlfn.IFNA(VLOOKUP(A35,department!$A$1:$B$16,2,0),"Unknown")</f>
        <v>Sales</v>
      </c>
      <c r="L35" s="19" t="b">
        <f t="shared" si="2"/>
        <v>0</v>
      </c>
      <c r="M35" s="19" t="str">
        <f>IF(ISNUMBER(E35*VLOOKUP(D35,performance_bonus!$A$1:$B$6,2,0)),"Ok","Review")</f>
        <v>Ok</v>
      </c>
      <c r="N35" s="19">
        <f>_xlfn.IFNA(VLOOKUP(D35,performance_bonus!$A$1:$B$6,2,0),"Missing")</f>
        <v>5000</v>
      </c>
      <c r="O35" s="19" t="str">
        <f t="shared" si="3"/>
        <v>Valid</v>
      </c>
      <c r="P35" s="19"/>
      <c r="Q35" s="19">
        <f>IF(ISNUMBER(D35)=TRUE,VLOOKUP(D35,performance_bonus!$A$1:$B$6,2,0),"Skip")</f>
        <v>5000</v>
      </c>
    </row>
    <row r="36" spans="1:17" ht="15.6" x14ac:dyDescent="0.3">
      <c r="A36" s="1" t="s">
        <v>31</v>
      </c>
      <c r="B36" s="1" t="s">
        <v>56</v>
      </c>
      <c r="C36" s="1" t="s">
        <v>8</v>
      </c>
      <c r="D36" s="7">
        <v>4</v>
      </c>
      <c r="E36" s="7">
        <v>30000</v>
      </c>
      <c r="F36" s="7">
        <v>5</v>
      </c>
      <c r="G36" s="7" t="s">
        <v>61</v>
      </c>
      <c r="H36" s="19">
        <f>IFERROR(VLOOKUP(D36,performance_bonus!$A$1:$B$6,2,0),"Not Available")</f>
        <v>7500</v>
      </c>
      <c r="I36" s="19">
        <f t="shared" si="0"/>
        <v>24000</v>
      </c>
      <c r="J36" s="19" t="str">
        <f t="shared" si="1"/>
        <v>4</v>
      </c>
      <c r="K36" s="19" t="str">
        <f>_xlfn.IFNA(VLOOKUP(A36,department!$A$1:$B$16,2,0),"Unknown")</f>
        <v>IT</v>
      </c>
      <c r="L36" s="19" t="b">
        <f t="shared" si="2"/>
        <v>0</v>
      </c>
      <c r="M36" s="19" t="str">
        <f>IF(ISNUMBER(E36*VLOOKUP(D36,performance_bonus!$A$1:$B$6,2,0)),"Ok","Review")</f>
        <v>Ok</v>
      </c>
      <c r="N36" s="19">
        <f>_xlfn.IFNA(VLOOKUP(D36,performance_bonus!$A$1:$B$6,2,0),"Missing")</f>
        <v>7500</v>
      </c>
      <c r="O36" s="19" t="str">
        <f t="shared" si="3"/>
        <v>Valid</v>
      </c>
      <c r="P36" s="19"/>
      <c r="Q36" s="19">
        <f>IF(ISNUMBER(D36)=TRUE,VLOOKUP(D36,performance_bonus!$A$1:$B$6,2,0),"Skip")</f>
        <v>7500</v>
      </c>
    </row>
    <row r="37" spans="1:17" ht="15.6" x14ac:dyDescent="0.3">
      <c r="A37" s="1" t="s">
        <v>32</v>
      </c>
      <c r="B37" s="1" t="s">
        <v>57</v>
      </c>
      <c r="C37" s="1" t="s">
        <v>10</v>
      </c>
      <c r="D37" s="7">
        <v>5</v>
      </c>
      <c r="E37" s="7">
        <v>35000</v>
      </c>
      <c r="F37" s="7">
        <v>6</v>
      </c>
      <c r="G37" s="7"/>
      <c r="H37" s="19">
        <f>IFERROR(VLOOKUP(D37,performance_bonus!$A$1:$B$6,2,0),"Not Available")</f>
        <v>10000</v>
      </c>
      <c r="I37" s="19">
        <f t="shared" si="0"/>
        <v>35000</v>
      </c>
      <c r="J37" s="19" t="str">
        <f t="shared" si="1"/>
        <v>5</v>
      </c>
      <c r="K37" s="19" t="str">
        <f>_xlfn.IFNA(VLOOKUP(A37,department!$A$1:$B$16,2,0),"Unknown")</f>
        <v>HR</v>
      </c>
      <c r="L37" s="19" t="b">
        <f t="shared" si="2"/>
        <v>0</v>
      </c>
      <c r="M37" s="19" t="str">
        <f>IF(ISNUMBER(E37*VLOOKUP(D37,performance_bonus!$A$1:$B$6,2,0)),"Ok","Review")</f>
        <v>Ok</v>
      </c>
      <c r="N37" s="19">
        <f>_xlfn.IFNA(VLOOKUP(D37,performance_bonus!$A$1:$B$6,2,0),"Missing")</f>
        <v>10000</v>
      </c>
      <c r="O37" s="19" t="str">
        <f t="shared" si="3"/>
        <v>Valid</v>
      </c>
      <c r="P37" s="19"/>
      <c r="Q37" s="19">
        <f>IF(ISNUMBER(D37)=TRUE,VLOOKUP(D37,performance_bonus!$A$1:$B$6,2,0),"Skip")</f>
        <v>10000</v>
      </c>
    </row>
    <row r="38" spans="1:17" ht="15.6" x14ac:dyDescent="0.3">
      <c r="A38" s="1" t="s">
        <v>33</v>
      </c>
      <c r="B38" s="1" t="s">
        <v>58</v>
      </c>
      <c r="C38" s="1" t="s">
        <v>12</v>
      </c>
      <c r="D38" s="7">
        <v>3</v>
      </c>
      <c r="E38" s="7">
        <v>40000</v>
      </c>
      <c r="F38" s="7">
        <v>7</v>
      </c>
      <c r="G38" s="7" t="s">
        <v>61</v>
      </c>
      <c r="H38" s="19">
        <f>IFERROR(VLOOKUP(D38,performance_bonus!$A$1:$B$6,2,0),"Not Available")</f>
        <v>5000</v>
      </c>
      <c r="I38" s="19">
        <f t="shared" si="0"/>
        <v>24000</v>
      </c>
      <c r="J38" s="19" t="str">
        <f t="shared" si="1"/>
        <v>3</v>
      </c>
      <c r="K38" s="19" t="str">
        <f>_xlfn.IFNA(VLOOKUP(A38,department!$A$1:$B$16,2,0),"Unknown")</f>
        <v>Finance</v>
      </c>
      <c r="L38" s="19" t="b">
        <f t="shared" si="2"/>
        <v>0</v>
      </c>
      <c r="M38" s="19" t="str">
        <f>IF(ISNUMBER(E38*VLOOKUP(D38,performance_bonus!$A$1:$B$6,2,0)),"Ok","Review")</f>
        <v>Ok</v>
      </c>
      <c r="N38" s="19">
        <f>_xlfn.IFNA(VLOOKUP(D38,performance_bonus!$A$1:$B$6,2,0),"Missing")</f>
        <v>5000</v>
      </c>
      <c r="O38" s="19" t="str">
        <f t="shared" si="3"/>
        <v>Valid</v>
      </c>
      <c r="P38" s="19"/>
      <c r="Q38" s="19">
        <f>IF(ISNUMBER(D38)=TRUE,VLOOKUP(D38,performance_bonus!$A$1:$B$6,2,0),"Skip")</f>
        <v>5000</v>
      </c>
    </row>
    <row r="39" spans="1:17" ht="15.6" x14ac:dyDescent="0.3">
      <c r="A39" s="1" t="s">
        <v>34</v>
      </c>
      <c r="B39" s="1" t="s">
        <v>59</v>
      </c>
      <c r="C39" s="1" t="s">
        <v>14</v>
      </c>
      <c r="D39" s="7">
        <v>4</v>
      </c>
      <c r="E39" s="7">
        <v>45000</v>
      </c>
      <c r="F39" s="7">
        <v>8</v>
      </c>
      <c r="G39" s="7" t="s">
        <v>61</v>
      </c>
      <c r="H39" s="19">
        <f>IFERROR(VLOOKUP(D39,performance_bonus!$A$1:$B$6,2,0),"Not Available")</f>
        <v>7500</v>
      </c>
      <c r="I39" s="19">
        <f t="shared" si="0"/>
        <v>36000</v>
      </c>
      <c r="J39" s="19" t="str">
        <f t="shared" si="1"/>
        <v>4</v>
      </c>
      <c r="K39" s="19" t="str">
        <f>_xlfn.IFNA(VLOOKUP(A39,department!$A$1:$B$16,2,0),"Unknown")</f>
        <v>Operations</v>
      </c>
      <c r="L39" s="19" t="b">
        <f t="shared" si="2"/>
        <v>0</v>
      </c>
      <c r="M39" s="19" t="str">
        <f>IF(ISNUMBER(E39*VLOOKUP(D39,performance_bonus!$A$1:$B$6,2,0)),"Ok","Review")</f>
        <v>Ok</v>
      </c>
      <c r="N39" s="19">
        <f>_xlfn.IFNA(VLOOKUP(D39,performance_bonus!$A$1:$B$6,2,0),"Missing")</f>
        <v>7500</v>
      </c>
      <c r="O39" s="19" t="str">
        <f t="shared" si="3"/>
        <v>Valid</v>
      </c>
      <c r="P39" s="19"/>
      <c r="Q39" s="19">
        <f>IF(ISNUMBER(D39)=TRUE,VLOOKUP(D39,performance_bonus!$A$1:$B$6,2,0),"Skip")</f>
        <v>7500</v>
      </c>
    </row>
    <row r="40" spans="1:17" x14ac:dyDescent="0.3">
      <c r="I40"/>
    </row>
  </sheetData>
  <mergeCells count="11">
    <mergeCell ref="B11:G11"/>
    <mergeCell ref="A1:G1"/>
    <mergeCell ref="B5:G5"/>
    <mergeCell ref="B6:G6"/>
    <mergeCell ref="B7:G7"/>
    <mergeCell ref="B8:G8"/>
    <mergeCell ref="B9:G9"/>
    <mergeCell ref="B10:G10"/>
    <mergeCell ref="B2:G2"/>
    <mergeCell ref="B3:G3"/>
    <mergeCell ref="B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FBA46-4DB0-4FD2-A845-A6327E797FC0}">
  <dimension ref="A1:N37"/>
  <sheetViews>
    <sheetView showGridLines="0" workbookViewId="0">
      <selection sqref="A1:G1"/>
    </sheetView>
  </sheetViews>
  <sheetFormatPr defaultRowHeight="14.4" x14ac:dyDescent="0.3"/>
  <cols>
    <col min="1" max="1" width="10" style="5" customWidth="1"/>
    <col min="2" max="2" width="16.109375" style="5" customWidth="1"/>
    <col min="3" max="3" width="15" style="5" customWidth="1"/>
    <col min="4" max="4" width="16.6640625" style="5" customWidth="1"/>
    <col min="5" max="5" width="14.77734375" style="5" customWidth="1"/>
    <col min="6" max="6" width="13.21875" style="5" customWidth="1"/>
    <col min="7" max="7" width="34.88671875" style="5" customWidth="1"/>
    <col min="8" max="8" width="11.44140625" bestFit="1" customWidth="1"/>
    <col min="9" max="9" width="3.21875" style="4" bestFit="1" customWidth="1"/>
    <col min="10" max="10" width="6.33203125" bestFit="1" customWidth="1"/>
    <col min="11" max="11" width="5.88671875" bestFit="1" customWidth="1"/>
    <col min="12" max="12" width="6.33203125" bestFit="1" customWidth="1"/>
    <col min="13" max="13" width="3.21875" bestFit="1" customWidth="1"/>
    <col min="14" max="14" width="18.6640625" bestFit="1" customWidth="1"/>
  </cols>
  <sheetData>
    <row r="1" spans="1:14" ht="25.2" customHeight="1" x14ac:dyDescent="0.3">
      <c r="A1" s="13" t="s">
        <v>0</v>
      </c>
      <c r="B1" s="14"/>
      <c r="C1" s="14"/>
      <c r="D1" s="14"/>
      <c r="E1" s="14"/>
      <c r="F1" s="14"/>
      <c r="G1" s="15"/>
    </row>
    <row r="2" spans="1:14" x14ac:dyDescent="0.3">
      <c r="A2" s="8">
        <v>11</v>
      </c>
      <c r="B2" s="16" t="s">
        <v>73</v>
      </c>
      <c r="C2" s="16"/>
      <c r="D2" s="16"/>
      <c r="E2" s="16"/>
      <c r="F2" s="16"/>
      <c r="G2" s="17"/>
      <c r="I2"/>
    </row>
    <row r="3" spans="1:14" x14ac:dyDescent="0.3">
      <c r="A3" s="8">
        <v>12</v>
      </c>
      <c r="B3" s="16" t="s">
        <v>74</v>
      </c>
      <c r="C3" s="16"/>
      <c r="D3" s="16"/>
      <c r="E3" s="16"/>
      <c r="F3" s="16"/>
      <c r="G3" s="17"/>
      <c r="I3"/>
    </row>
    <row r="4" spans="1:14" x14ac:dyDescent="0.3">
      <c r="A4" s="8">
        <v>13</v>
      </c>
      <c r="B4" s="16" t="s">
        <v>75</v>
      </c>
      <c r="C4" s="16"/>
      <c r="D4" s="16"/>
      <c r="E4" s="16"/>
      <c r="F4" s="16"/>
      <c r="G4" s="17"/>
      <c r="I4"/>
    </row>
    <row r="5" spans="1:14" x14ac:dyDescent="0.3">
      <c r="A5" s="8">
        <v>14</v>
      </c>
      <c r="B5" s="16" t="s">
        <v>76</v>
      </c>
      <c r="C5" s="16"/>
      <c r="D5" s="16"/>
      <c r="E5" s="16"/>
      <c r="F5" s="16"/>
      <c r="G5" s="17"/>
      <c r="I5"/>
    </row>
    <row r="6" spans="1:14" x14ac:dyDescent="0.3">
      <c r="A6" s="8">
        <v>15</v>
      </c>
      <c r="B6" s="16" t="s">
        <v>77</v>
      </c>
      <c r="C6" s="16"/>
      <c r="D6" s="16"/>
      <c r="E6" s="16"/>
      <c r="F6" s="16"/>
      <c r="G6" s="17"/>
      <c r="I6"/>
    </row>
    <row r="7" spans="1:14" x14ac:dyDescent="0.3">
      <c r="A7" s="8">
        <v>16</v>
      </c>
      <c r="B7" s="16" t="s">
        <v>78</v>
      </c>
      <c r="C7" s="16"/>
      <c r="D7" s="16"/>
      <c r="E7" s="16"/>
      <c r="F7" s="16"/>
      <c r="G7" s="17"/>
      <c r="I7"/>
    </row>
    <row r="8" spans="1:14" ht="15" thickBot="1" x14ac:dyDescent="0.35">
      <c r="A8" s="9">
        <v>17</v>
      </c>
      <c r="B8" s="11" t="s">
        <v>79</v>
      </c>
      <c r="C8" s="11"/>
      <c r="D8" s="11"/>
      <c r="E8" s="11"/>
      <c r="F8" s="11"/>
      <c r="G8" s="12"/>
      <c r="I8"/>
    </row>
    <row r="11" spans="1:14" s="3" customFormat="1" ht="28.8" x14ac:dyDescent="0.3">
      <c r="A11" s="6" t="s">
        <v>1</v>
      </c>
      <c r="B11" s="6" t="s">
        <v>2</v>
      </c>
      <c r="C11" s="6" t="s">
        <v>3</v>
      </c>
      <c r="D11" s="6" t="s">
        <v>4</v>
      </c>
      <c r="E11" s="6" t="s">
        <v>35</v>
      </c>
      <c r="F11" s="6" t="s">
        <v>36</v>
      </c>
      <c r="G11" s="2" t="s">
        <v>60</v>
      </c>
      <c r="H11" s="18">
        <v>11</v>
      </c>
      <c r="I11" s="18">
        <f>+H11+1</f>
        <v>12</v>
      </c>
      <c r="J11" s="18">
        <f t="shared" ref="J11:N11" si="0">+I11+1</f>
        <v>13</v>
      </c>
      <c r="K11" s="18">
        <f t="shared" si="0"/>
        <v>14</v>
      </c>
      <c r="L11" s="18">
        <f t="shared" si="0"/>
        <v>15</v>
      </c>
      <c r="M11" s="18">
        <f t="shared" si="0"/>
        <v>16</v>
      </c>
      <c r="N11" s="18">
        <f t="shared" si="0"/>
        <v>17</v>
      </c>
    </row>
    <row r="12" spans="1:14" s="3" customFormat="1" ht="15.6" x14ac:dyDescent="0.3">
      <c r="A12" s="1" t="s">
        <v>5</v>
      </c>
      <c r="B12" s="1" t="s">
        <v>37</v>
      </c>
      <c r="C12" s="1" t="s">
        <v>6</v>
      </c>
      <c r="D12" s="7">
        <v>3</v>
      </c>
      <c r="E12" s="7">
        <v>30000</v>
      </c>
      <c r="F12" s="7">
        <v>1</v>
      </c>
      <c r="G12" s="7" t="s">
        <v>61</v>
      </c>
      <c r="H12" s="19" t="str">
        <f>IF(ISTEXT(C12)=TRUE,"Text Found","No Text")</f>
        <v>Text Found</v>
      </c>
      <c r="I12" s="19">
        <f>COUNTA(G12:G36)</f>
        <v>20</v>
      </c>
      <c r="J12" s="19" t="b">
        <f>ISTEXT(B12)</f>
        <v>1</v>
      </c>
      <c r="K12" s="19" t="b">
        <f>ISNONTEXT(E12)</f>
        <v>1</v>
      </c>
      <c r="L12" s="19" t="b">
        <f>ISBLANK(G12)</f>
        <v>0</v>
      </c>
      <c r="M12" s="19">
        <f>COUNTBLANK(G12:G36)</f>
        <v>5</v>
      </c>
      <c r="N12" s="19" t="str">
        <f>IF(OR(ISBLANK(B12),ISBLANK(G12)),"Incomplete Record","Complete")</f>
        <v>Complete</v>
      </c>
    </row>
    <row r="13" spans="1:14" s="3" customFormat="1" ht="15.6" x14ac:dyDescent="0.3">
      <c r="A13" s="1" t="s">
        <v>7</v>
      </c>
      <c r="B13" s="1" t="s">
        <v>38</v>
      </c>
      <c r="C13" s="1" t="s">
        <v>8</v>
      </c>
      <c r="D13" s="7">
        <v>4</v>
      </c>
      <c r="E13" s="7">
        <v>35000</v>
      </c>
      <c r="F13" s="7">
        <v>2</v>
      </c>
      <c r="G13" s="7" t="s">
        <v>61</v>
      </c>
      <c r="H13" s="19" t="str">
        <f t="shared" ref="H13:H36" si="1">IF(ISTEXT(C13)=TRUE,"Text Found","No Text")</f>
        <v>Text Found</v>
      </c>
      <c r="I13" s="19"/>
      <c r="J13" s="19" t="b">
        <f t="shared" ref="J13:J36" si="2">ISTEXT(B13)</f>
        <v>1</v>
      </c>
      <c r="K13" s="19" t="b">
        <f t="shared" ref="K13:K36" si="3">ISNONTEXT(E13)</f>
        <v>1</v>
      </c>
      <c r="L13" s="19" t="b">
        <f t="shared" ref="L13:L36" si="4">ISBLANK(G13)</f>
        <v>0</v>
      </c>
      <c r="M13" s="19"/>
      <c r="N13" s="19" t="str">
        <f t="shared" ref="N13:N36" si="5">IF(OR(ISBLANK(B13),ISBLANK(G13)),"Incomplete Record","Complete")</f>
        <v>Complete</v>
      </c>
    </row>
    <row r="14" spans="1:14" s="3" customFormat="1" ht="15.6" x14ac:dyDescent="0.3">
      <c r="A14" s="1" t="s">
        <v>9</v>
      </c>
      <c r="B14" s="1" t="s">
        <v>39</v>
      </c>
      <c r="C14" s="1" t="s">
        <v>10</v>
      </c>
      <c r="D14" s="7">
        <v>5</v>
      </c>
      <c r="E14" s="7">
        <v>40000</v>
      </c>
      <c r="F14" s="7">
        <v>3</v>
      </c>
      <c r="G14" s="7"/>
      <c r="H14" s="19" t="str">
        <f t="shared" si="1"/>
        <v>Text Found</v>
      </c>
      <c r="I14" s="19"/>
      <c r="J14" s="19" t="b">
        <f t="shared" si="2"/>
        <v>1</v>
      </c>
      <c r="K14" s="19" t="b">
        <f t="shared" si="3"/>
        <v>1</v>
      </c>
      <c r="L14" s="19" t="b">
        <f t="shared" si="4"/>
        <v>1</v>
      </c>
      <c r="M14" s="19"/>
      <c r="N14" s="19" t="str">
        <f t="shared" si="5"/>
        <v>Incomplete Record</v>
      </c>
    </row>
    <row r="15" spans="1:14" s="3" customFormat="1" ht="15.6" x14ac:dyDescent="0.3">
      <c r="A15" s="1" t="s">
        <v>11</v>
      </c>
      <c r="B15" s="1" t="s">
        <v>40</v>
      </c>
      <c r="C15" s="1"/>
      <c r="D15" s="7">
        <v>2</v>
      </c>
      <c r="E15" s="7">
        <v>45000</v>
      </c>
      <c r="F15" s="7">
        <v>4</v>
      </c>
      <c r="G15" s="7" t="s">
        <v>62</v>
      </c>
      <c r="H15" s="19" t="str">
        <f t="shared" si="1"/>
        <v>No Text</v>
      </c>
      <c r="I15" s="19"/>
      <c r="J15" s="19" t="b">
        <f t="shared" si="2"/>
        <v>1</v>
      </c>
      <c r="K15" s="19" t="b">
        <f t="shared" si="3"/>
        <v>1</v>
      </c>
      <c r="L15" s="19" t="b">
        <f t="shared" si="4"/>
        <v>0</v>
      </c>
      <c r="M15" s="19"/>
      <c r="N15" s="19" t="str">
        <f t="shared" si="5"/>
        <v>Complete</v>
      </c>
    </row>
    <row r="16" spans="1:14" s="3" customFormat="1" ht="15.6" x14ac:dyDescent="0.3">
      <c r="A16" s="1" t="s">
        <v>13</v>
      </c>
      <c r="B16" s="1"/>
      <c r="C16" s="1" t="s">
        <v>14</v>
      </c>
      <c r="D16" s="7">
        <v>3</v>
      </c>
      <c r="E16" s="7">
        <v>50000</v>
      </c>
      <c r="F16" s="7">
        <v>5</v>
      </c>
      <c r="G16" s="7" t="s">
        <v>61</v>
      </c>
      <c r="H16" s="19" t="str">
        <f t="shared" si="1"/>
        <v>Text Found</v>
      </c>
      <c r="I16" s="19"/>
      <c r="J16" s="19" t="b">
        <f t="shared" si="2"/>
        <v>0</v>
      </c>
      <c r="K16" s="19" t="b">
        <f t="shared" si="3"/>
        <v>1</v>
      </c>
      <c r="L16" s="19" t="b">
        <f t="shared" si="4"/>
        <v>0</v>
      </c>
      <c r="M16" s="19"/>
      <c r="N16" s="19" t="str">
        <f t="shared" si="5"/>
        <v>Incomplete Record</v>
      </c>
    </row>
    <row r="17" spans="1:14" s="3" customFormat="1" ht="15.6" x14ac:dyDescent="0.3">
      <c r="A17" s="1" t="s">
        <v>15</v>
      </c>
      <c r="B17" s="1" t="s">
        <v>41</v>
      </c>
      <c r="C17" s="1" t="s">
        <v>6</v>
      </c>
      <c r="D17" s="7">
        <v>4</v>
      </c>
      <c r="E17" s="7">
        <v>55000</v>
      </c>
      <c r="F17" s="7">
        <v>6</v>
      </c>
      <c r="G17" s="7" t="s">
        <v>61</v>
      </c>
      <c r="H17" s="19" t="str">
        <f t="shared" si="1"/>
        <v>Text Found</v>
      </c>
      <c r="I17" s="4"/>
      <c r="J17" s="19" t="b">
        <f t="shared" si="2"/>
        <v>1</v>
      </c>
      <c r="K17" s="19" t="b">
        <f t="shared" si="3"/>
        <v>1</v>
      </c>
      <c r="L17" s="19" t="b">
        <f t="shared" si="4"/>
        <v>0</v>
      </c>
      <c r="M17" s="19"/>
      <c r="N17" s="19" t="str">
        <f t="shared" si="5"/>
        <v>Complete</v>
      </c>
    </row>
    <row r="18" spans="1:14" s="3" customFormat="1" ht="15.6" x14ac:dyDescent="0.3">
      <c r="A18" s="1" t="s">
        <v>16</v>
      </c>
      <c r="B18" s="1" t="s">
        <v>42</v>
      </c>
      <c r="C18" s="1" t="s">
        <v>8</v>
      </c>
      <c r="D18" s="7">
        <v>5</v>
      </c>
      <c r="E18" s="7">
        <v>60000</v>
      </c>
      <c r="F18" s="7">
        <v>7</v>
      </c>
      <c r="G18" s="7"/>
      <c r="H18" s="19" t="str">
        <f t="shared" si="1"/>
        <v>Text Found</v>
      </c>
      <c r="I18" s="4"/>
      <c r="J18" s="19" t="b">
        <f t="shared" si="2"/>
        <v>1</v>
      </c>
      <c r="K18" s="19" t="b">
        <f t="shared" si="3"/>
        <v>1</v>
      </c>
      <c r="L18" s="19" t="b">
        <f t="shared" si="4"/>
        <v>1</v>
      </c>
      <c r="M18" s="19"/>
      <c r="N18" s="19" t="str">
        <f t="shared" si="5"/>
        <v>Incomplete Record</v>
      </c>
    </row>
    <row r="19" spans="1:14" s="3" customFormat="1" ht="15.6" x14ac:dyDescent="0.3">
      <c r="A19" s="1" t="s">
        <v>17</v>
      </c>
      <c r="B19" s="1" t="s">
        <v>43</v>
      </c>
      <c r="C19" s="1" t="s">
        <v>10</v>
      </c>
      <c r="D19" s="7">
        <v>3</v>
      </c>
      <c r="E19" s="7"/>
      <c r="F19" s="7">
        <v>8</v>
      </c>
      <c r="G19" s="7" t="s">
        <v>61</v>
      </c>
      <c r="H19" s="19" t="str">
        <f t="shared" si="1"/>
        <v>Text Found</v>
      </c>
      <c r="I19" s="4"/>
      <c r="J19" s="19" t="b">
        <f t="shared" si="2"/>
        <v>1</v>
      </c>
      <c r="K19" s="19" t="b">
        <f t="shared" si="3"/>
        <v>1</v>
      </c>
      <c r="L19" s="19" t="b">
        <f t="shared" si="4"/>
        <v>0</v>
      </c>
      <c r="M19" s="19"/>
      <c r="N19" s="19" t="str">
        <f t="shared" si="5"/>
        <v>Complete</v>
      </c>
    </row>
    <row r="20" spans="1:14" s="3" customFormat="1" ht="15.6" x14ac:dyDescent="0.3">
      <c r="A20" s="1" t="s">
        <v>18</v>
      </c>
      <c r="B20" s="1" t="s">
        <v>44</v>
      </c>
      <c r="C20" s="1" t="s">
        <v>12</v>
      </c>
      <c r="D20" s="7" t="s">
        <v>63</v>
      </c>
      <c r="E20" s="7">
        <v>35000</v>
      </c>
      <c r="F20" s="7">
        <v>9</v>
      </c>
      <c r="G20" s="7" t="s">
        <v>61</v>
      </c>
      <c r="H20" s="19" t="str">
        <f t="shared" si="1"/>
        <v>Text Found</v>
      </c>
      <c r="I20" s="4"/>
      <c r="J20" s="19" t="b">
        <f t="shared" si="2"/>
        <v>1</v>
      </c>
      <c r="K20" s="19" t="b">
        <f t="shared" si="3"/>
        <v>1</v>
      </c>
      <c r="L20" s="19" t="b">
        <f t="shared" si="4"/>
        <v>0</v>
      </c>
      <c r="M20" s="19"/>
      <c r="N20" s="19" t="str">
        <f t="shared" si="5"/>
        <v>Complete</v>
      </c>
    </row>
    <row r="21" spans="1:14" s="3" customFormat="1" ht="15.6" x14ac:dyDescent="0.3">
      <c r="A21" s="1" t="s">
        <v>19</v>
      </c>
      <c r="B21" s="1" t="s">
        <v>45</v>
      </c>
      <c r="C21" s="1" t="s">
        <v>14</v>
      </c>
      <c r="D21" s="7">
        <v>2</v>
      </c>
      <c r="E21" s="7">
        <v>40000</v>
      </c>
      <c r="F21" s="7">
        <v>10</v>
      </c>
      <c r="G21" s="7" t="s">
        <v>64</v>
      </c>
      <c r="H21" s="19" t="str">
        <f t="shared" si="1"/>
        <v>Text Found</v>
      </c>
      <c r="I21" s="4"/>
      <c r="J21" s="19" t="b">
        <f t="shared" si="2"/>
        <v>1</v>
      </c>
      <c r="K21" s="19" t="b">
        <f t="shared" si="3"/>
        <v>1</v>
      </c>
      <c r="L21" s="19" t="b">
        <f t="shared" si="4"/>
        <v>0</v>
      </c>
      <c r="M21" s="19"/>
      <c r="N21" s="19" t="str">
        <f t="shared" si="5"/>
        <v>Complete</v>
      </c>
    </row>
    <row r="22" spans="1:14" s="3" customFormat="1" ht="15.6" x14ac:dyDescent="0.3">
      <c r="A22" s="1" t="s">
        <v>20</v>
      </c>
      <c r="B22" s="1" t="s">
        <v>46</v>
      </c>
      <c r="C22" s="1" t="s">
        <v>6</v>
      </c>
      <c r="D22" s="7">
        <v>5</v>
      </c>
      <c r="E22" s="7">
        <v>45000</v>
      </c>
      <c r="F22" s="7">
        <v>2</v>
      </c>
      <c r="G22" s="7" t="s">
        <v>61</v>
      </c>
      <c r="H22" s="19" t="str">
        <f t="shared" si="1"/>
        <v>Text Found</v>
      </c>
      <c r="I22" s="4"/>
      <c r="J22" s="19" t="b">
        <f t="shared" si="2"/>
        <v>1</v>
      </c>
      <c r="K22" s="19" t="b">
        <f t="shared" si="3"/>
        <v>1</v>
      </c>
      <c r="L22" s="19" t="b">
        <f t="shared" si="4"/>
        <v>0</v>
      </c>
      <c r="M22" s="19"/>
      <c r="N22" s="19" t="str">
        <f t="shared" si="5"/>
        <v>Complete</v>
      </c>
    </row>
    <row r="23" spans="1:14" s="3" customFormat="1" ht="15.6" x14ac:dyDescent="0.3">
      <c r="A23" s="1" t="s">
        <v>21</v>
      </c>
      <c r="B23" s="1" t="s">
        <v>47</v>
      </c>
      <c r="C23" s="1" t="s">
        <v>8</v>
      </c>
      <c r="D23" s="7">
        <v>3</v>
      </c>
      <c r="E23" s="7">
        <v>50000</v>
      </c>
      <c r="F23" s="7">
        <v>3</v>
      </c>
      <c r="G23" s="7" t="s">
        <v>62</v>
      </c>
      <c r="H23" s="19" t="str">
        <f t="shared" si="1"/>
        <v>Text Found</v>
      </c>
      <c r="I23" s="4"/>
      <c r="J23" s="19" t="b">
        <f t="shared" si="2"/>
        <v>1</v>
      </c>
      <c r="K23" s="19" t="b">
        <f t="shared" si="3"/>
        <v>1</v>
      </c>
      <c r="L23" s="19" t="b">
        <f t="shared" si="4"/>
        <v>0</v>
      </c>
      <c r="M23" s="19"/>
      <c r="N23" s="19" t="str">
        <f t="shared" si="5"/>
        <v>Complete</v>
      </c>
    </row>
    <row r="24" spans="1:14" s="3" customFormat="1" ht="15.6" x14ac:dyDescent="0.3">
      <c r="A24" s="1" t="s">
        <v>22</v>
      </c>
      <c r="B24" s="1" t="s">
        <v>48</v>
      </c>
      <c r="C24" s="1" t="s">
        <v>10</v>
      </c>
      <c r="D24" s="7">
        <v>4</v>
      </c>
      <c r="E24" s="7">
        <v>55000</v>
      </c>
      <c r="F24" s="7">
        <v>4</v>
      </c>
      <c r="G24" s="7"/>
      <c r="H24" s="19" t="str">
        <f t="shared" si="1"/>
        <v>Text Found</v>
      </c>
      <c r="I24" s="4"/>
      <c r="J24" s="19" t="b">
        <f t="shared" si="2"/>
        <v>1</v>
      </c>
      <c r="K24" s="19" t="b">
        <f t="shared" si="3"/>
        <v>1</v>
      </c>
      <c r="L24" s="19" t="b">
        <f t="shared" si="4"/>
        <v>1</v>
      </c>
      <c r="M24" s="19"/>
      <c r="N24" s="19" t="str">
        <f t="shared" si="5"/>
        <v>Incomplete Record</v>
      </c>
    </row>
    <row r="25" spans="1:14" ht="15.6" x14ac:dyDescent="0.3">
      <c r="A25" s="1" t="s">
        <v>23</v>
      </c>
      <c r="B25" s="1" t="s">
        <v>49</v>
      </c>
      <c r="C25" s="1" t="s">
        <v>12</v>
      </c>
      <c r="D25" s="7">
        <v>2</v>
      </c>
      <c r="E25" s="7">
        <v>60000</v>
      </c>
      <c r="F25" s="7">
        <v>5</v>
      </c>
      <c r="G25" s="7" t="s">
        <v>61</v>
      </c>
      <c r="H25" s="19" t="str">
        <f t="shared" si="1"/>
        <v>Text Found</v>
      </c>
      <c r="J25" s="19" t="b">
        <f t="shared" si="2"/>
        <v>1</v>
      </c>
      <c r="K25" s="19" t="b">
        <f t="shared" si="3"/>
        <v>1</v>
      </c>
      <c r="L25" s="19" t="b">
        <f t="shared" si="4"/>
        <v>0</v>
      </c>
      <c r="M25" s="4"/>
      <c r="N25" s="19" t="str">
        <f t="shared" si="5"/>
        <v>Complete</v>
      </c>
    </row>
    <row r="26" spans="1:14" ht="15.6" x14ac:dyDescent="0.3">
      <c r="A26" s="1" t="s">
        <v>24</v>
      </c>
      <c r="B26" s="1" t="s">
        <v>50</v>
      </c>
      <c r="C26" s="1" t="s">
        <v>14</v>
      </c>
      <c r="D26" s="7">
        <v>3</v>
      </c>
      <c r="E26" s="7">
        <v>30000</v>
      </c>
      <c r="F26" s="7">
        <v>1</v>
      </c>
      <c r="G26" s="7" t="s">
        <v>61</v>
      </c>
      <c r="H26" s="19" t="str">
        <f t="shared" si="1"/>
        <v>Text Found</v>
      </c>
      <c r="J26" s="19" t="b">
        <f t="shared" si="2"/>
        <v>1</v>
      </c>
      <c r="K26" s="19" t="b">
        <f t="shared" si="3"/>
        <v>1</v>
      </c>
      <c r="L26" s="19" t="b">
        <f t="shared" si="4"/>
        <v>0</v>
      </c>
      <c r="M26" s="4"/>
      <c r="N26" s="19" t="str">
        <f t="shared" si="5"/>
        <v>Complete</v>
      </c>
    </row>
    <row r="27" spans="1:14" ht="15.6" x14ac:dyDescent="0.3">
      <c r="A27" s="1" t="s">
        <v>25</v>
      </c>
      <c r="B27" s="1" t="s">
        <v>65</v>
      </c>
      <c r="C27" s="1" t="s">
        <v>6</v>
      </c>
      <c r="D27" s="7">
        <v>4</v>
      </c>
      <c r="E27" s="7">
        <v>35000</v>
      </c>
      <c r="F27" s="7">
        <v>6</v>
      </c>
      <c r="G27" s="7" t="s">
        <v>64</v>
      </c>
      <c r="H27" s="19" t="str">
        <f t="shared" si="1"/>
        <v>Text Found</v>
      </c>
      <c r="J27" s="19" t="b">
        <f t="shared" si="2"/>
        <v>1</v>
      </c>
      <c r="K27" s="19" t="b">
        <f t="shared" si="3"/>
        <v>1</v>
      </c>
      <c r="L27" s="19" t="b">
        <f t="shared" si="4"/>
        <v>0</v>
      </c>
      <c r="M27" s="4"/>
      <c r="N27" s="19" t="str">
        <f t="shared" si="5"/>
        <v>Complete</v>
      </c>
    </row>
    <row r="28" spans="1:14" ht="15.6" x14ac:dyDescent="0.3">
      <c r="A28" s="1" t="s">
        <v>26</v>
      </c>
      <c r="B28" s="1" t="s">
        <v>51</v>
      </c>
      <c r="C28" s="1" t="s">
        <v>8</v>
      </c>
      <c r="D28" s="7">
        <v>5</v>
      </c>
      <c r="E28" s="7">
        <v>40000</v>
      </c>
      <c r="F28" s="7">
        <v>7</v>
      </c>
      <c r="G28" s="7" t="s">
        <v>61</v>
      </c>
      <c r="H28" s="19" t="str">
        <f t="shared" si="1"/>
        <v>Text Found</v>
      </c>
      <c r="J28" s="19" t="b">
        <f t="shared" si="2"/>
        <v>1</v>
      </c>
      <c r="K28" s="19" t="b">
        <f t="shared" si="3"/>
        <v>1</v>
      </c>
      <c r="L28" s="19" t="b">
        <f t="shared" si="4"/>
        <v>0</v>
      </c>
      <c r="M28" s="4"/>
      <c r="N28" s="19" t="str">
        <f t="shared" si="5"/>
        <v>Complete</v>
      </c>
    </row>
    <row r="29" spans="1:14" ht="15.6" x14ac:dyDescent="0.3">
      <c r="A29" s="1" t="s">
        <v>27</v>
      </c>
      <c r="B29" s="1" t="s">
        <v>52</v>
      </c>
      <c r="C29" s="1" t="s">
        <v>10</v>
      </c>
      <c r="D29" s="7">
        <v>3</v>
      </c>
      <c r="E29" s="7">
        <v>45000</v>
      </c>
      <c r="F29" s="7">
        <v>8</v>
      </c>
      <c r="G29" s="7"/>
      <c r="H29" s="19" t="str">
        <f t="shared" si="1"/>
        <v>Text Found</v>
      </c>
      <c r="J29" s="19" t="b">
        <f t="shared" si="2"/>
        <v>1</v>
      </c>
      <c r="K29" s="19" t="b">
        <f t="shared" si="3"/>
        <v>1</v>
      </c>
      <c r="L29" s="19" t="b">
        <f t="shared" si="4"/>
        <v>1</v>
      </c>
      <c r="M29" s="4"/>
      <c r="N29" s="19" t="str">
        <f t="shared" si="5"/>
        <v>Incomplete Record</v>
      </c>
    </row>
    <row r="30" spans="1:14" ht="15.6" x14ac:dyDescent="0.3">
      <c r="A30" s="1" t="s">
        <v>28</v>
      </c>
      <c r="B30" s="1" t="s">
        <v>53</v>
      </c>
      <c r="C30" s="1" t="s">
        <v>12</v>
      </c>
      <c r="D30" s="7">
        <v>4</v>
      </c>
      <c r="E30" s="7">
        <v>50000</v>
      </c>
      <c r="F30" s="7">
        <v>2</v>
      </c>
      <c r="G30" s="7" t="s">
        <v>61</v>
      </c>
      <c r="H30" s="19" t="str">
        <f t="shared" si="1"/>
        <v>Text Found</v>
      </c>
      <c r="J30" s="19" t="b">
        <f t="shared" si="2"/>
        <v>1</v>
      </c>
      <c r="K30" s="19" t="b">
        <f t="shared" si="3"/>
        <v>1</v>
      </c>
      <c r="L30" s="19" t="b">
        <f t="shared" si="4"/>
        <v>0</v>
      </c>
      <c r="M30" s="4"/>
      <c r="N30" s="19" t="str">
        <f t="shared" si="5"/>
        <v>Complete</v>
      </c>
    </row>
    <row r="31" spans="1:14" ht="15.6" x14ac:dyDescent="0.3">
      <c r="A31" s="1" t="s">
        <v>29</v>
      </c>
      <c r="B31" s="1" t="s">
        <v>54</v>
      </c>
      <c r="C31" s="1" t="s">
        <v>14</v>
      </c>
      <c r="D31" s="7">
        <v>2</v>
      </c>
      <c r="E31" s="7">
        <v>55000</v>
      </c>
      <c r="F31" s="7">
        <v>3</v>
      </c>
      <c r="G31" s="7" t="s">
        <v>62</v>
      </c>
      <c r="H31" s="19" t="str">
        <f t="shared" si="1"/>
        <v>Text Found</v>
      </c>
      <c r="J31" s="19" t="b">
        <f t="shared" si="2"/>
        <v>1</v>
      </c>
      <c r="K31" s="19" t="b">
        <f t="shared" si="3"/>
        <v>1</v>
      </c>
      <c r="L31" s="19" t="b">
        <f t="shared" si="4"/>
        <v>0</v>
      </c>
      <c r="M31" s="4"/>
      <c r="N31" s="19" t="str">
        <f t="shared" si="5"/>
        <v>Complete</v>
      </c>
    </row>
    <row r="32" spans="1:14" ht="15.6" x14ac:dyDescent="0.3">
      <c r="A32" s="1" t="s">
        <v>30</v>
      </c>
      <c r="B32" s="1" t="s">
        <v>55</v>
      </c>
      <c r="C32" s="1" t="s">
        <v>6</v>
      </c>
      <c r="D32" s="7">
        <v>3</v>
      </c>
      <c r="E32" s="7">
        <v>60000</v>
      </c>
      <c r="F32" s="7">
        <v>4</v>
      </c>
      <c r="G32" s="7" t="s">
        <v>61</v>
      </c>
      <c r="H32" s="19" t="str">
        <f t="shared" si="1"/>
        <v>Text Found</v>
      </c>
      <c r="J32" s="19" t="b">
        <f t="shared" si="2"/>
        <v>1</v>
      </c>
      <c r="K32" s="19" t="b">
        <f t="shared" si="3"/>
        <v>1</v>
      </c>
      <c r="L32" s="19" t="b">
        <f t="shared" si="4"/>
        <v>0</v>
      </c>
      <c r="M32" s="4"/>
      <c r="N32" s="19" t="str">
        <f t="shared" si="5"/>
        <v>Complete</v>
      </c>
    </row>
    <row r="33" spans="1:14" ht="15.6" x14ac:dyDescent="0.3">
      <c r="A33" s="1" t="s">
        <v>31</v>
      </c>
      <c r="B33" s="1" t="s">
        <v>56</v>
      </c>
      <c r="C33" s="1" t="s">
        <v>8</v>
      </c>
      <c r="D33" s="7">
        <v>4</v>
      </c>
      <c r="E33" s="7">
        <v>30000</v>
      </c>
      <c r="F33" s="7">
        <v>5</v>
      </c>
      <c r="G33" s="7" t="s">
        <v>61</v>
      </c>
      <c r="H33" s="19" t="str">
        <f t="shared" si="1"/>
        <v>Text Found</v>
      </c>
      <c r="J33" s="19" t="b">
        <f t="shared" si="2"/>
        <v>1</v>
      </c>
      <c r="K33" s="19" t="b">
        <f t="shared" si="3"/>
        <v>1</v>
      </c>
      <c r="L33" s="19" t="b">
        <f t="shared" si="4"/>
        <v>0</v>
      </c>
      <c r="M33" s="4"/>
      <c r="N33" s="19" t="str">
        <f t="shared" si="5"/>
        <v>Complete</v>
      </c>
    </row>
    <row r="34" spans="1:14" ht="15.6" x14ac:dyDescent="0.3">
      <c r="A34" s="1" t="s">
        <v>32</v>
      </c>
      <c r="B34" s="1" t="s">
        <v>57</v>
      </c>
      <c r="C34" s="1" t="s">
        <v>10</v>
      </c>
      <c r="D34" s="7">
        <v>5</v>
      </c>
      <c r="E34" s="7">
        <v>35000</v>
      </c>
      <c r="F34" s="7">
        <v>6</v>
      </c>
      <c r="G34" s="7"/>
      <c r="H34" s="19" t="str">
        <f t="shared" si="1"/>
        <v>Text Found</v>
      </c>
      <c r="J34" s="19" t="b">
        <f t="shared" si="2"/>
        <v>1</v>
      </c>
      <c r="K34" s="19" t="b">
        <f t="shared" si="3"/>
        <v>1</v>
      </c>
      <c r="L34" s="19" t="b">
        <f t="shared" si="4"/>
        <v>1</v>
      </c>
      <c r="M34" s="4"/>
      <c r="N34" s="19" t="str">
        <f t="shared" si="5"/>
        <v>Incomplete Record</v>
      </c>
    </row>
    <row r="35" spans="1:14" ht="15.6" x14ac:dyDescent="0.3">
      <c r="A35" s="1" t="s">
        <v>33</v>
      </c>
      <c r="B35" s="1" t="s">
        <v>58</v>
      </c>
      <c r="C35" s="1" t="s">
        <v>12</v>
      </c>
      <c r="D35" s="7">
        <v>3</v>
      </c>
      <c r="E35" s="7">
        <v>40000</v>
      </c>
      <c r="F35" s="7">
        <v>7</v>
      </c>
      <c r="G35" s="7" t="s">
        <v>61</v>
      </c>
      <c r="H35" s="19" t="str">
        <f t="shared" si="1"/>
        <v>Text Found</v>
      </c>
      <c r="J35" s="19" t="b">
        <f t="shared" si="2"/>
        <v>1</v>
      </c>
      <c r="K35" s="19" t="b">
        <f t="shared" si="3"/>
        <v>1</v>
      </c>
      <c r="L35" s="19" t="b">
        <f t="shared" si="4"/>
        <v>0</v>
      </c>
      <c r="M35" s="4"/>
      <c r="N35" s="19" t="str">
        <f t="shared" si="5"/>
        <v>Complete</v>
      </c>
    </row>
    <row r="36" spans="1:14" ht="15.6" x14ac:dyDescent="0.3">
      <c r="A36" s="1" t="s">
        <v>34</v>
      </c>
      <c r="B36" s="1" t="s">
        <v>59</v>
      </c>
      <c r="C36" s="1" t="s">
        <v>14</v>
      </c>
      <c r="D36" s="7">
        <v>4</v>
      </c>
      <c r="E36" s="7">
        <v>45000</v>
      </c>
      <c r="F36" s="7">
        <v>8</v>
      </c>
      <c r="G36" s="7" t="s">
        <v>61</v>
      </c>
      <c r="H36" s="19" t="str">
        <f t="shared" si="1"/>
        <v>Text Found</v>
      </c>
      <c r="J36" s="19" t="b">
        <f t="shared" si="2"/>
        <v>1</v>
      </c>
      <c r="K36" s="19" t="b">
        <f t="shared" si="3"/>
        <v>1</v>
      </c>
      <c r="L36" s="19" t="b">
        <f t="shared" si="4"/>
        <v>0</v>
      </c>
      <c r="M36" s="4"/>
      <c r="N36" s="19" t="str">
        <f t="shared" si="5"/>
        <v>Complete</v>
      </c>
    </row>
    <row r="37" spans="1:14" x14ac:dyDescent="0.3">
      <c r="I37"/>
    </row>
  </sheetData>
  <mergeCells count="8">
    <mergeCell ref="B6:G6"/>
    <mergeCell ref="B7:G7"/>
    <mergeCell ref="B8:G8"/>
    <mergeCell ref="A1:G1"/>
    <mergeCell ref="B2:G2"/>
    <mergeCell ref="B3:G3"/>
    <mergeCell ref="B4:G4"/>
    <mergeCell ref="B5:G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6C94F-CA6F-414C-956F-1391136295C2}">
  <dimension ref="A1:B6"/>
  <sheetViews>
    <sheetView workbookViewId="0"/>
  </sheetViews>
  <sheetFormatPr defaultRowHeight="14.4" x14ac:dyDescent="0.3"/>
  <cols>
    <col min="1" max="1" width="18.21875" bestFit="1" customWidth="1"/>
    <col min="2" max="2" width="13.77734375" bestFit="1" customWidth="1"/>
  </cols>
  <sheetData>
    <row r="1" spans="1:2" x14ac:dyDescent="0.3">
      <c r="A1" s="10" t="s">
        <v>4</v>
      </c>
      <c r="B1" s="10" t="s">
        <v>71</v>
      </c>
    </row>
    <row r="2" spans="1:2" x14ac:dyDescent="0.3">
      <c r="A2" s="1">
        <v>5</v>
      </c>
      <c r="B2" s="1">
        <v>10000</v>
      </c>
    </row>
    <row r="3" spans="1:2" x14ac:dyDescent="0.3">
      <c r="A3" s="1">
        <v>4</v>
      </c>
      <c r="B3" s="1">
        <v>7500</v>
      </c>
    </row>
    <row r="4" spans="1:2" x14ac:dyDescent="0.3">
      <c r="A4" s="1">
        <v>3</v>
      </c>
      <c r="B4" s="1">
        <v>5000</v>
      </c>
    </row>
    <row r="5" spans="1:2" x14ac:dyDescent="0.3">
      <c r="A5" s="1">
        <v>2</v>
      </c>
      <c r="B5" s="1">
        <v>2500</v>
      </c>
    </row>
    <row r="6" spans="1:2" x14ac:dyDescent="0.3">
      <c r="A6" s="1">
        <v>1</v>
      </c>
      <c r="B6" s="1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4B24CD-DDE3-45A7-87DD-28A1EA362C6D}">
  <dimension ref="A1:B16"/>
  <sheetViews>
    <sheetView workbookViewId="0"/>
  </sheetViews>
  <sheetFormatPr defaultRowHeight="14.4" x14ac:dyDescent="0.3"/>
  <cols>
    <col min="1" max="1" width="8.44140625" bestFit="1" customWidth="1"/>
    <col min="2" max="2" width="10.5546875" bestFit="1" customWidth="1"/>
  </cols>
  <sheetData>
    <row r="1" spans="1:2" ht="28.8" x14ac:dyDescent="0.3">
      <c r="A1" s="6" t="s">
        <v>1</v>
      </c>
      <c r="B1" s="6" t="s">
        <v>3</v>
      </c>
    </row>
    <row r="2" spans="1:2" x14ac:dyDescent="0.3">
      <c r="A2" s="1" t="s">
        <v>5</v>
      </c>
      <c r="B2" s="1" t="s">
        <v>6</v>
      </c>
    </row>
    <row r="3" spans="1:2" x14ac:dyDescent="0.3">
      <c r="A3" s="1" t="s">
        <v>7</v>
      </c>
      <c r="B3" s="1" t="s">
        <v>8</v>
      </c>
    </row>
    <row r="4" spans="1:2" x14ac:dyDescent="0.3">
      <c r="A4" s="1" t="s">
        <v>9</v>
      </c>
      <c r="B4" s="1" t="s">
        <v>10</v>
      </c>
    </row>
    <row r="5" spans="1:2" x14ac:dyDescent="0.3">
      <c r="A5" s="1" t="s">
        <v>13</v>
      </c>
      <c r="B5" s="1" t="s">
        <v>14</v>
      </c>
    </row>
    <row r="6" spans="1:2" x14ac:dyDescent="0.3">
      <c r="A6" s="1" t="s">
        <v>15</v>
      </c>
      <c r="B6" s="1" t="s">
        <v>6</v>
      </c>
    </row>
    <row r="7" spans="1:2" x14ac:dyDescent="0.3">
      <c r="A7" s="1" t="s">
        <v>16</v>
      </c>
      <c r="B7" s="1" t="s">
        <v>8</v>
      </c>
    </row>
    <row r="8" spans="1:2" x14ac:dyDescent="0.3">
      <c r="A8" s="1" t="s">
        <v>17</v>
      </c>
      <c r="B8" s="1" t="s">
        <v>10</v>
      </c>
    </row>
    <row r="9" spans="1:2" x14ac:dyDescent="0.3">
      <c r="A9" s="1" t="s">
        <v>18</v>
      </c>
      <c r="B9" s="1" t="s">
        <v>12</v>
      </c>
    </row>
    <row r="10" spans="1:2" x14ac:dyDescent="0.3">
      <c r="A10" s="1" t="s">
        <v>19</v>
      </c>
      <c r="B10" s="1" t="s">
        <v>14</v>
      </c>
    </row>
    <row r="11" spans="1:2" x14ac:dyDescent="0.3">
      <c r="A11" s="1" t="s">
        <v>29</v>
      </c>
      <c r="B11" s="1" t="s">
        <v>14</v>
      </c>
    </row>
    <row r="12" spans="1:2" x14ac:dyDescent="0.3">
      <c r="A12" s="1" t="s">
        <v>30</v>
      </c>
      <c r="B12" s="1" t="s">
        <v>6</v>
      </c>
    </row>
    <row r="13" spans="1:2" x14ac:dyDescent="0.3">
      <c r="A13" s="1" t="s">
        <v>31</v>
      </c>
      <c r="B13" s="1" t="s">
        <v>8</v>
      </c>
    </row>
    <row r="14" spans="1:2" x14ac:dyDescent="0.3">
      <c r="A14" s="1" t="s">
        <v>32</v>
      </c>
      <c r="B14" s="1" t="s">
        <v>10</v>
      </c>
    </row>
    <row r="15" spans="1:2" x14ac:dyDescent="0.3">
      <c r="A15" s="1" t="s">
        <v>33</v>
      </c>
      <c r="B15" s="1" t="s">
        <v>12</v>
      </c>
    </row>
    <row r="16" spans="1:2" x14ac:dyDescent="0.3">
      <c r="A16" s="1" t="s">
        <v>34</v>
      </c>
      <c r="B16" s="1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E1</vt:lpstr>
      <vt:lpstr>E2</vt:lpstr>
      <vt:lpstr>performance_bonus</vt:lpstr>
      <vt:lpstr>department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2025-11-15T15:44:47Z</dcterms:created>
  <dcterms:modified xsi:type="dcterms:W3CDTF">2025-11-25T20:26:04Z</dcterms:modified>
</cp:coreProperties>
</file>