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Youtube Content\Excel Test Solution\"/>
    </mc:Choice>
  </mc:AlternateContent>
  <xr:revisionPtr revIDLastSave="0" documentId="13_ncr:1_{E84C5C0A-7A0B-45FB-9098-2B2B891948B3}" xr6:coauthVersionLast="47" xr6:coauthVersionMax="47" xr10:uidLastSave="{00000000-0000-0000-0000-000000000000}"/>
  <bookViews>
    <workbookView xWindow="28680" yWindow="-120" windowWidth="29040" windowHeight="15720" xr2:uid="{675623DA-751B-4835-8612-C18C79CFE65C}"/>
  </bookViews>
  <sheets>
    <sheet name="E1" sheetId="3" r:id="rId1"/>
    <sheet name="E2" sheetId="19" r:id="rId2"/>
    <sheet name="bonus_calculation_data" sheetId="17" r:id="rId3"/>
    <sheet name="test_scores_statistical" sheetId="18" r:id="rId4"/>
  </sheets>
  <definedNames>
    <definedName name="_xlnm._FilterDatabase" localSheetId="0" hidden="1">'E1'!$A$14:$G$39</definedName>
    <definedName name="_xlnm._FilterDatabase" localSheetId="1" hidden="1">'E2'!$A$16:$W$41</definedName>
    <definedName name="_xlnm._FilterDatabase" localSheetId="3" hidden="1">test_scores_statistical!$A$1:$B$21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17" i="19" l="1"/>
  <c r="S17" i="19"/>
  <c r="R17" i="19"/>
  <c r="Q17" i="19"/>
  <c r="P17" i="19"/>
  <c r="O17" i="19"/>
  <c r="N17" i="19" a="1"/>
  <c r="N17" i="19" s="1"/>
  <c r="M17" i="19" a="1"/>
  <c r="M17" i="19" s="1"/>
  <c r="L17" i="19"/>
  <c r="K17" i="19"/>
  <c r="J17" i="19"/>
  <c r="I17" i="19"/>
  <c r="H21" i="19"/>
  <c r="H25" i="19"/>
  <c r="H29" i="19"/>
  <c r="H33" i="19"/>
  <c r="H36" i="19"/>
  <c r="H39" i="19"/>
  <c r="H18" i="19"/>
  <c r="H22" i="19"/>
  <c r="H26" i="19"/>
  <c r="H30" i="19"/>
  <c r="H34" i="19"/>
  <c r="H37" i="19"/>
  <c r="H40" i="19"/>
  <c r="H19" i="19"/>
  <c r="H23" i="19"/>
  <c r="H27" i="19"/>
  <c r="H31" i="19"/>
  <c r="H35" i="19"/>
  <c r="H38" i="19"/>
  <c r="H41" i="19"/>
  <c r="H20" i="19"/>
  <c r="H24" i="19"/>
  <c r="H28" i="19"/>
  <c r="H32" i="19"/>
  <c r="H17" i="19"/>
  <c r="J16" i="19"/>
  <c r="K16" i="19" s="1"/>
  <c r="L16" i="19" s="1"/>
  <c r="M16" i="19" s="1"/>
  <c r="N16" i="19" s="1"/>
  <c r="O16" i="19" s="1"/>
  <c r="P16" i="19" s="1"/>
  <c r="Q16" i="19" s="1"/>
  <c r="R16" i="19" s="1"/>
  <c r="S16" i="19" s="1"/>
  <c r="T16" i="19" s="1"/>
  <c r="I16" i="19"/>
  <c r="P16" i="3"/>
  <c r="P17" i="3"/>
  <c r="P18" i="3"/>
  <c r="P19" i="3"/>
  <c r="P20" i="3"/>
  <c r="P21" i="3"/>
  <c r="P22" i="3"/>
  <c r="P23" i="3"/>
  <c r="P24" i="3"/>
  <c r="P25" i="3"/>
  <c r="P26" i="3"/>
  <c r="P27" i="3"/>
  <c r="P28" i="3"/>
  <c r="P29" i="3"/>
  <c r="P30" i="3"/>
  <c r="P31" i="3"/>
  <c r="P32" i="3"/>
  <c r="P33" i="3"/>
  <c r="P34" i="3"/>
  <c r="P35" i="3"/>
  <c r="P36" i="3"/>
  <c r="P37" i="3"/>
  <c r="P38" i="3"/>
  <c r="P39" i="3"/>
  <c r="P15" i="3"/>
  <c r="O16" i="3"/>
  <c r="O17" i="3"/>
  <c r="O18" i="3"/>
  <c r="O19" i="3"/>
  <c r="O20" i="3"/>
  <c r="O21" i="3"/>
  <c r="O22" i="3"/>
  <c r="O23" i="3"/>
  <c r="O24" i="3"/>
  <c r="O25" i="3"/>
  <c r="O26" i="3"/>
  <c r="O27" i="3"/>
  <c r="O28" i="3"/>
  <c r="O29" i="3"/>
  <c r="O30" i="3"/>
  <c r="O31" i="3"/>
  <c r="O32" i="3"/>
  <c r="O33" i="3"/>
  <c r="O34" i="3"/>
  <c r="O35" i="3"/>
  <c r="O36" i="3"/>
  <c r="O37" i="3"/>
  <c r="O38" i="3"/>
  <c r="O39" i="3"/>
  <c r="O15" i="3"/>
  <c r="N15" i="3"/>
  <c r="M15" i="3"/>
  <c r="K16" i="3"/>
  <c r="L16" i="3"/>
  <c r="K17" i="3"/>
  <c r="L17" i="3"/>
  <c r="K18" i="3"/>
  <c r="L18" i="3"/>
  <c r="K19" i="3"/>
  <c r="L19" i="3"/>
  <c r="K20" i="3"/>
  <c r="L20" i="3"/>
  <c r="K21" i="3"/>
  <c r="L21" i="3"/>
  <c r="K22" i="3"/>
  <c r="L22" i="3"/>
  <c r="K23" i="3"/>
  <c r="L23" i="3"/>
  <c r="K24" i="3"/>
  <c r="L24" i="3"/>
  <c r="K25" i="3"/>
  <c r="L25" i="3"/>
  <c r="K26" i="3"/>
  <c r="L26" i="3"/>
  <c r="K27" i="3"/>
  <c r="L27" i="3"/>
  <c r="K28" i="3"/>
  <c r="L28" i="3"/>
  <c r="K29" i="3"/>
  <c r="L29" i="3"/>
  <c r="K30" i="3"/>
  <c r="L30" i="3"/>
  <c r="K31" i="3"/>
  <c r="L31" i="3"/>
  <c r="K32" i="3"/>
  <c r="L32" i="3"/>
  <c r="K33" i="3"/>
  <c r="L33" i="3"/>
  <c r="K34" i="3"/>
  <c r="L34" i="3"/>
  <c r="K35" i="3"/>
  <c r="L35" i="3"/>
  <c r="K36" i="3"/>
  <c r="L36" i="3"/>
  <c r="K37" i="3"/>
  <c r="L37" i="3"/>
  <c r="K38" i="3"/>
  <c r="L38" i="3"/>
  <c r="K39" i="3"/>
  <c r="L39" i="3"/>
  <c r="K15" i="3"/>
  <c r="L15" i="3"/>
  <c r="J16" i="3"/>
  <c r="J17" i="3"/>
  <c r="J18" i="3"/>
  <c r="J19" i="3"/>
  <c r="J20" i="3"/>
  <c r="J21" i="3"/>
  <c r="J22" i="3"/>
  <c r="J23" i="3"/>
  <c r="J24" i="3"/>
  <c r="J25" i="3"/>
  <c r="J26" i="3"/>
  <c r="J27" i="3"/>
  <c r="J28" i="3"/>
  <c r="J29" i="3"/>
  <c r="J30" i="3"/>
  <c r="J31" i="3"/>
  <c r="J32" i="3"/>
  <c r="J33" i="3"/>
  <c r="J34" i="3"/>
  <c r="J35" i="3"/>
  <c r="J36" i="3"/>
  <c r="J37" i="3"/>
  <c r="J38" i="3"/>
  <c r="J39" i="3"/>
  <c r="J15" i="3"/>
  <c r="I15" i="3" a="1"/>
  <c r="I15" i="3" s="1"/>
  <c r="E3" i="17"/>
  <c r="E4" i="17"/>
  <c r="E5" i="17"/>
  <c r="E6" i="17"/>
  <c r="E7" i="17"/>
  <c r="E8" i="17"/>
  <c r="E9" i="17"/>
  <c r="E10" i="17"/>
  <c r="E11" i="17"/>
  <c r="E2" i="17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15" i="3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<sst xmlns="http://schemas.openxmlformats.org/spreadsheetml/2006/main" count="226" uniqueCount="112">
  <si>
    <t>Questions</t>
  </si>
  <si>
    <t>Employee ID</t>
  </si>
  <si>
    <t>Employee Name</t>
  </si>
  <si>
    <t>Department</t>
  </si>
  <si>
    <t>Performance Rating</t>
  </si>
  <si>
    <t>EMP001</t>
  </si>
  <si>
    <t>Sales</t>
  </si>
  <si>
    <t>EMP002</t>
  </si>
  <si>
    <t>IT</t>
  </si>
  <si>
    <t>EMP003</t>
  </si>
  <si>
    <t>HR</t>
  </si>
  <si>
    <t>EMP004</t>
  </si>
  <si>
    <t>Finance</t>
  </si>
  <si>
    <t>EMP005</t>
  </si>
  <si>
    <t>Operations</t>
  </si>
  <si>
    <t>EMP006</t>
  </si>
  <si>
    <t>EMP007</t>
  </si>
  <si>
    <t>EMP008</t>
  </si>
  <si>
    <t>EMP009</t>
  </si>
  <si>
    <t>EMP010</t>
  </si>
  <si>
    <t>EMP011</t>
  </si>
  <si>
    <t>EMP012</t>
  </si>
  <si>
    <t>EMP013</t>
  </si>
  <si>
    <t>EMP014</t>
  </si>
  <si>
    <t>EMP015</t>
  </si>
  <si>
    <t>EMP016</t>
  </si>
  <si>
    <t>EMP017</t>
  </si>
  <si>
    <t>EMP018</t>
  </si>
  <si>
    <t>EMP019</t>
  </si>
  <si>
    <t>EMP020</t>
  </si>
  <si>
    <t>EMP021</t>
  </si>
  <si>
    <t>EMP022</t>
  </si>
  <si>
    <t>EMP023</t>
  </si>
  <si>
    <t>EMP024</t>
  </si>
  <si>
    <t>EMP025</t>
  </si>
  <si>
    <t>Salary</t>
  </si>
  <si>
    <t>Experience Years</t>
  </si>
  <si>
    <t>John May</t>
  </si>
  <si>
    <t>Peter White</t>
  </si>
  <si>
    <t>Carl Nowak</t>
  </si>
  <si>
    <t>George Ramsay</t>
  </si>
  <si>
    <t>Mertl Pavel</t>
  </si>
  <si>
    <t>Sarah Chen</t>
  </si>
  <si>
    <t>Alice Johnson</t>
  </si>
  <si>
    <t>Bob Smith</t>
  </si>
  <si>
    <t>Carol Davis</t>
  </si>
  <si>
    <t>Diana Prince</t>
  </si>
  <si>
    <t>Evan Moore</t>
  </si>
  <si>
    <t>Frank Miller</t>
  </si>
  <si>
    <t>Grace Lee</t>
  </si>
  <si>
    <t>Henry Wilson</t>
  </si>
  <si>
    <t>Iris Anderson</t>
  </si>
  <si>
    <t>Jack Brown</t>
  </si>
  <si>
    <t>Karen Thomas</t>
  </si>
  <si>
    <t>Liam Martin</t>
  </si>
  <si>
    <t>Maria Garcia</t>
  </si>
  <si>
    <t>Nina Taylor</t>
  </si>
  <si>
    <t>Oscar Harris</t>
  </si>
  <si>
    <t>Patricia Clark</t>
  </si>
  <si>
    <t>Quinn Lewis</t>
  </si>
  <si>
    <t>Rachel Walker</t>
  </si>
  <si>
    <t>Steve Hall</t>
  </si>
  <si>
    <t>Rating Score</t>
  </si>
  <si>
    <t>Performance</t>
  </si>
  <si>
    <t>Years</t>
  </si>
  <si>
    <t>Base Bonus</t>
  </si>
  <si>
    <t>Score</t>
  </si>
  <si>
    <t>Score_ID</t>
  </si>
  <si>
    <t>S01</t>
  </si>
  <si>
    <t>S02</t>
  </si>
  <si>
    <t>S03</t>
  </si>
  <si>
    <t>S04</t>
  </si>
  <si>
    <t>S05</t>
  </si>
  <si>
    <t>S06</t>
  </si>
  <si>
    <t>S07</t>
  </si>
  <si>
    <t>S08</t>
  </si>
  <si>
    <t>S09</t>
  </si>
  <si>
    <t>S10</t>
  </si>
  <si>
    <t>S11</t>
  </si>
  <si>
    <t>S12</t>
  </si>
  <si>
    <t>S13</t>
  </si>
  <si>
    <t>S14</t>
  </si>
  <si>
    <t>S15</t>
  </si>
  <si>
    <t>S16</t>
  </si>
  <si>
    <t>S17</t>
  </si>
  <si>
    <t>S18</t>
  </si>
  <si>
    <t>S19</t>
  </si>
  <si>
    <t>S20</t>
  </si>
  <si>
    <t>Calculate total weighted bonus amount: Multiply each base bonus by (performance/2) as multiplier, then sum?</t>
  </si>
  <si>
    <t>Count employees with rating &gt;= 4 AND years &gt;= 3. Use SUMPRODUCT with conditions?</t>
  </si>
  <si>
    <t>Round average rating score to 2 decimal places. Calculate AVERAGE(scores) then ROUND to 2 decimals?</t>
  </si>
  <si>
    <t>Round DOWN rating scores to nearest integer (no decimal)</t>
  </si>
  <si>
    <t>Find remainder when Experience Years is divided by 3</t>
  </si>
  <si>
    <t>Find median salary across all 25 employees?</t>
  </si>
  <si>
    <t>Find median performance rating among all employees?</t>
  </si>
  <si>
    <t>Find most common (mode) performance rating among employees?</t>
  </si>
  <si>
    <t>Find most common salary amount across all 25 employees?</t>
  </si>
  <si>
    <t>Determine if Performance Rating is even or odd?</t>
  </si>
  <si>
    <t>Find the median (middle value) of all test scores?</t>
  </si>
  <si>
    <t>Find all modes (most frequent values) in test scores?</t>
  </si>
  <si>
    <t>Find 1st quartile (25th percentile) of test scores?</t>
  </si>
  <si>
    <t>Find 3rd quartile (75th percentile) of test scores?</t>
  </si>
  <si>
    <t>Find salary quartiles to identify pay bands. What is median (Q2) salary using QUARTILE.INC?</t>
  </si>
  <si>
    <t>Calculate average salary ignoring any error values using AGGREGATE?</t>
  </si>
  <si>
    <t>Get SUM of salaries ignoring hidden rows using AGGREGATE?</t>
  </si>
  <si>
    <t>Count performance ratings ignoring errors and hidden rows using AGGREGATE?</t>
  </si>
  <si>
    <t>Multiply each employee's Performance Rating by their Years?</t>
  </si>
  <si>
    <t>total weighted bonus amount</t>
  </si>
  <si>
    <t>Calculate performance deviation from target rating of 3.5. Deviation should be in positive only</t>
  </si>
  <si>
    <t>Calculate variance from target salary of $50000. Use Salary column. Variance should be in positive only</t>
  </si>
  <si>
    <t>Calculate rating score variance from perfect 10.0. Variance should be in positive only</t>
  </si>
  <si>
    <t>Always round UP average salary 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</si>
</sst>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3" borderId="0" xfId="0" applyFill="1"/>
    <xf numFmtId="0" fontId="3" fillId="3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E0E61BF6-50F8-4E94-9DB0-90E29C291136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1724A-3CE4-4798-A357-7C8708367A42}">
  <dimension ref="A1:P39"/>
  <sheetViews>
    <sheetView showGridLines="0" tabSelected="1" workbookViewId="0">
      <selection sqref="A1:G1"/>
    </sheetView>
  </sheetViews>
  <sheetFormatPr defaultRowHeight="14.4" x14ac:dyDescent="0.3"/>
  <cols>
    <col min="1" max="1" width="10" style="5" customWidth="1"/>
    <col min="2" max="2" width="16.109375" style="5" customWidth="1"/>
    <col min="3" max="3" width="15" style="5" customWidth="1"/>
    <col min="4" max="4" width="16.6640625" style="5" customWidth="1"/>
    <col min="5" max="5" width="14.77734375" style="5" customWidth="1"/>
    <col min="6" max="6" width="13.21875" style="5" customWidth="1"/>
    <col min="7" max="7" width="34.88671875" style="5" customWidth="1"/>
    <col min="8" max="8" width="8.88671875" style="4"/>
    <col min="9" max="9" width="5.77734375" style="4" customWidth="1"/>
    <col min="10" max="10" width="10.33203125" style="4" customWidth="1"/>
    <col min="11" max="16" width="8.88671875" style="4"/>
  </cols>
  <sheetData>
    <row r="1" spans="1:16" ht="25.2" customHeight="1" x14ac:dyDescent="0.3">
      <c r="A1" s="12" t="s">
        <v>0</v>
      </c>
      <c r="B1" s="13"/>
      <c r="C1" s="13"/>
      <c r="D1" s="13"/>
      <c r="E1" s="13"/>
      <c r="F1" s="13"/>
      <c r="G1" s="14"/>
      <c r="H1"/>
      <c r="J1"/>
      <c r="K1"/>
      <c r="L1"/>
      <c r="M1"/>
      <c r="N1"/>
      <c r="O1"/>
      <c r="P1"/>
    </row>
    <row r="2" spans="1:16" x14ac:dyDescent="0.3">
      <c r="A2" s="8">
        <v>1</v>
      </c>
      <c r="B2" s="15" t="s">
        <v>106</v>
      </c>
      <c r="C2" s="15"/>
      <c r="D2" s="15"/>
      <c r="E2" s="15"/>
      <c r="F2" s="15"/>
      <c r="G2" s="16"/>
      <c r="H2"/>
      <c r="I2"/>
      <c r="J2"/>
      <c r="K2"/>
      <c r="L2"/>
      <c r="M2"/>
      <c r="N2"/>
      <c r="O2"/>
      <c r="P2"/>
    </row>
    <row r="3" spans="1:16" x14ac:dyDescent="0.3">
      <c r="A3" s="8">
        <v>2</v>
      </c>
      <c r="B3" s="15" t="s">
        <v>88</v>
      </c>
      <c r="C3" s="15"/>
      <c r="D3" s="15"/>
      <c r="E3" s="15"/>
      <c r="F3" s="15"/>
      <c r="G3" s="16"/>
      <c r="H3"/>
      <c r="I3"/>
      <c r="J3"/>
      <c r="K3"/>
      <c r="L3"/>
      <c r="M3"/>
      <c r="N3"/>
      <c r="O3"/>
      <c r="P3"/>
    </row>
    <row r="4" spans="1:16" x14ac:dyDescent="0.3">
      <c r="A4" s="8">
        <v>3</v>
      </c>
      <c r="B4" s="15" t="s">
        <v>89</v>
      </c>
      <c r="C4" s="15"/>
      <c r="D4" s="15"/>
      <c r="E4" s="15"/>
      <c r="F4" s="15"/>
      <c r="G4" s="16"/>
      <c r="H4"/>
      <c r="I4"/>
      <c r="J4"/>
      <c r="K4"/>
      <c r="L4"/>
      <c r="M4"/>
      <c r="N4"/>
      <c r="O4"/>
      <c r="P4"/>
    </row>
    <row r="5" spans="1:16" x14ac:dyDescent="0.3">
      <c r="A5" s="8">
        <v>4</v>
      </c>
      <c r="B5" s="15" t="s">
        <v>109</v>
      </c>
      <c r="C5" s="15"/>
      <c r="D5" s="15"/>
      <c r="E5" s="15"/>
      <c r="F5" s="15"/>
      <c r="G5" s="16"/>
      <c r="H5"/>
      <c r="I5"/>
      <c r="J5"/>
      <c r="K5"/>
      <c r="L5"/>
      <c r="M5"/>
      <c r="N5"/>
      <c r="O5"/>
      <c r="P5"/>
    </row>
    <row r="6" spans="1:16" x14ac:dyDescent="0.3">
      <c r="A6" s="8">
        <v>5</v>
      </c>
      <c r="B6" s="15" t="s">
        <v>108</v>
      </c>
      <c r="C6" s="15"/>
      <c r="D6" s="15"/>
      <c r="E6" s="15"/>
      <c r="F6" s="15"/>
      <c r="G6" s="16"/>
      <c r="H6"/>
      <c r="I6"/>
      <c r="J6"/>
      <c r="K6"/>
      <c r="L6"/>
      <c r="M6"/>
      <c r="N6"/>
      <c r="O6"/>
      <c r="P6"/>
    </row>
    <row r="7" spans="1:16" x14ac:dyDescent="0.3">
      <c r="A7" s="8">
        <v>6</v>
      </c>
      <c r="B7" s="15" t="s">
        <v>110</v>
      </c>
      <c r="C7" s="15"/>
      <c r="D7" s="15"/>
      <c r="E7" s="15"/>
      <c r="F7" s="15"/>
      <c r="G7" s="16"/>
      <c r="H7"/>
      <c r="I7"/>
      <c r="J7"/>
      <c r="K7"/>
      <c r="L7"/>
      <c r="M7"/>
      <c r="N7"/>
      <c r="O7"/>
      <c r="P7"/>
    </row>
    <row r="8" spans="1:16" x14ac:dyDescent="0.3">
      <c r="A8" s="8">
        <v>7</v>
      </c>
      <c r="B8" s="15" t="s">
        <v>90</v>
      </c>
      <c r="C8" s="15"/>
      <c r="D8" s="15"/>
      <c r="E8" s="15"/>
      <c r="F8" s="15"/>
      <c r="G8" s="16"/>
      <c r="H8"/>
      <c r="I8"/>
      <c r="J8"/>
      <c r="K8"/>
      <c r="L8"/>
      <c r="M8"/>
      <c r="N8"/>
      <c r="O8"/>
      <c r="P8"/>
    </row>
    <row r="9" spans="1:16" x14ac:dyDescent="0.3">
      <c r="A9" s="8">
        <v>8</v>
      </c>
      <c r="B9" s="15" t="s">
        <v>111</v>
      </c>
      <c r="C9" s="15"/>
      <c r="D9" s="15"/>
      <c r="E9" s="15"/>
      <c r="F9" s="15"/>
      <c r="G9" s="16"/>
      <c r="H9"/>
      <c r="I9"/>
      <c r="J9"/>
      <c r="K9"/>
      <c r="L9"/>
      <c r="M9"/>
      <c r="N9"/>
      <c r="O9"/>
      <c r="P9"/>
    </row>
    <row r="10" spans="1:16" x14ac:dyDescent="0.3">
      <c r="A10" s="8">
        <v>9</v>
      </c>
      <c r="B10" s="15" t="s">
        <v>91</v>
      </c>
      <c r="C10" s="15"/>
      <c r="D10" s="15"/>
      <c r="E10" s="15"/>
      <c r="F10" s="15"/>
      <c r="G10" s="16"/>
      <c r="H10"/>
      <c r="I10"/>
      <c r="J10"/>
      <c r="K10"/>
      <c r="L10"/>
      <c r="M10"/>
      <c r="N10"/>
      <c r="O10"/>
      <c r="P10"/>
    </row>
    <row r="11" spans="1:16" ht="15" thickBot="1" x14ac:dyDescent="0.35">
      <c r="A11" s="9">
        <v>10</v>
      </c>
      <c r="B11" s="17" t="s">
        <v>92</v>
      </c>
      <c r="C11" s="17"/>
      <c r="D11" s="17"/>
      <c r="E11" s="17"/>
      <c r="F11" s="17"/>
      <c r="G11" s="18"/>
      <c r="H11"/>
      <c r="I11"/>
      <c r="J11"/>
      <c r="K11"/>
      <c r="L11"/>
      <c r="M11"/>
      <c r="N11"/>
      <c r="O11"/>
      <c r="P11"/>
    </row>
    <row r="12" spans="1:16" x14ac:dyDescent="0.3">
      <c r="B12" s="11"/>
      <c r="C12" s="11"/>
      <c r="D12" s="11"/>
      <c r="E12" s="11"/>
      <c r="F12" s="11"/>
      <c r="G12" s="11"/>
      <c r="H12"/>
      <c r="J12"/>
      <c r="K12"/>
      <c r="L12"/>
      <c r="M12"/>
      <c r="N12"/>
      <c r="O12"/>
      <c r="P12"/>
    </row>
    <row r="13" spans="1:16" x14ac:dyDescent="0.3">
      <c r="H13"/>
      <c r="J13"/>
      <c r="K13"/>
      <c r="L13"/>
      <c r="M13"/>
      <c r="N13"/>
      <c r="O13"/>
      <c r="P13"/>
    </row>
    <row r="14" spans="1:16" s="3" customFormat="1" ht="28.8" x14ac:dyDescent="0.3">
      <c r="A14" s="6" t="s">
        <v>1</v>
      </c>
      <c r="B14" s="6" t="s">
        <v>2</v>
      </c>
      <c r="C14" s="6" t="s">
        <v>3</v>
      </c>
      <c r="D14" s="6" t="s">
        <v>4</v>
      </c>
      <c r="E14" s="6" t="s">
        <v>35</v>
      </c>
      <c r="F14" s="6" t="s">
        <v>36</v>
      </c>
      <c r="G14" s="2" t="s">
        <v>62</v>
      </c>
      <c r="H14" s="20">
        <v>1</v>
      </c>
      <c r="I14" s="20">
        <v>3</v>
      </c>
      <c r="J14" s="20">
        <v>4</v>
      </c>
      <c r="K14" s="20">
        <v>5</v>
      </c>
      <c r="L14" s="20">
        <v>6</v>
      </c>
      <c r="M14" s="20">
        <v>7</v>
      </c>
      <c r="N14" s="20">
        <v>8</v>
      </c>
      <c r="O14" s="20">
        <v>9</v>
      </c>
      <c r="P14" s="20">
        <v>10</v>
      </c>
    </row>
    <row r="15" spans="1:16" s="3" customFormat="1" ht="15.6" x14ac:dyDescent="0.3">
      <c r="A15" s="1" t="s">
        <v>5</v>
      </c>
      <c r="B15" s="1" t="s">
        <v>37</v>
      </c>
      <c r="C15" s="1" t="s">
        <v>6</v>
      </c>
      <c r="D15" s="7">
        <v>3</v>
      </c>
      <c r="E15" s="7">
        <v>30000</v>
      </c>
      <c r="F15" s="7">
        <v>1</v>
      </c>
      <c r="G15" s="7">
        <v>8.5</v>
      </c>
      <c r="H15" s="21">
        <f>SUMPRODUCT(D15,F15)</f>
        <v>3</v>
      </c>
      <c r="I15" s="21" cm="1">
        <f t="array" ref="I15">SUMPRODUCT((D15:D39&gt;=4) * (F15:F39&gt;=3))</f>
        <v>10</v>
      </c>
      <c r="J15" s="21">
        <f>ABS(50000-E15)</f>
        <v>20000</v>
      </c>
      <c r="K15" s="21">
        <f>ABS(3.5-D15)</f>
        <v>0.5</v>
      </c>
      <c r="L15" s="21">
        <f>ABS(10-G15)</f>
        <v>1.5</v>
      </c>
      <c r="M15" s="21">
        <f>ROUND(AVERAGE(G15:G39),2)</f>
        <v>8.7899999999999991</v>
      </c>
      <c r="N15" s="21">
        <f>ROUNDUP(AVERAGE(E15:E39),-2)</f>
        <v>43800</v>
      </c>
      <c r="O15" s="21">
        <f>ROUNDDOWN(G15,0)</f>
        <v>8</v>
      </c>
      <c r="P15" s="21">
        <f>MOD(D15,3)</f>
        <v>0</v>
      </c>
    </row>
    <row r="16" spans="1:16" s="3" customFormat="1" ht="15.6" x14ac:dyDescent="0.3">
      <c r="A16" s="1" t="s">
        <v>7</v>
      </c>
      <c r="B16" s="1" t="s">
        <v>38</v>
      </c>
      <c r="C16" s="1" t="s">
        <v>8</v>
      </c>
      <c r="D16" s="7">
        <v>4</v>
      </c>
      <c r="E16" s="7">
        <v>35000</v>
      </c>
      <c r="F16" s="7">
        <v>2</v>
      </c>
      <c r="G16" s="7">
        <v>9.1999999999999993</v>
      </c>
      <c r="H16" s="21">
        <f t="shared" ref="H16:H39" si="0">SUMPRODUCT(D16,F16)</f>
        <v>8</v>
      </c>
      <c r="I16" s="21"/>
      <c r="J16" s="21">
        <f t="shared" ref="J16:J39" si="1">ABS(50000-E16)</f>
        <v>15000</v>
      </c>
      <c r="K16" s="21">
        <f t="shared" ref="K16:K39" si="2">ABS(3.5-D16)</f>
        <v>0.5</v>
      </c>
      <c r="L16" s="21">
        <f t="shared" ref="L16:L39" si="3">ABS(10-G16)</f>
        <v>0.80000000000000071</v>
      </c>
      <c r="M16" s="21"/>
      <c r="N16" s="21"/>
      <c r="O16" s="21">
        <f t="shared" ref="O16:O39" si="4">ROUNDDOWN(G16,0)</f>
        <v>9</v>
      </c>
      <c r="P16" s="21">
        <f t="shared" ref="P16:P39" si="5">MOD(D16,3)</f>
        <v>1</v>
      </c>
    </row>
    <row r="17" spans="1:16" s="3" customFormat="1" ht="15.6" x14ac:dyDescent="0.3">
      <c r="A17" s="1" t="s">
        <v>9</v>
      </c>
      <c r="B17" s="1" t="s">
        <v>39</v>
      </c>
      <c r="C17" s="1" t="s">
        <v>10</v>
      </c>
      <c r="D17" s="7">
        <v>5</v>
      </c>
      <c r="E17" s="7">
        <v>40000</v>
      </c>
      <c r="F17" s="7">
        <v>3</v>
      </c>
      <c r="G17" s="7">
        <v>9.8000000000000007</v>
      </c>
      <c r="H17" s="21">
        <f t="shared" si="0"/>
        <v>15</v>
      </c>
      <c r="I17" s="21"/>
      <c r="J17" s="21">
        <f t="shared" si="1"/>
        <v>10000</v>
      </c>
      <c r="K17" s="21">
        <f t="shared" si="2"/>
        <v>1.5</v>
      </c>
      <c r="L17" s="21">
        <f t="shared" si="3"/>
        <v>0.19999999999999929</v>
      </c>
      <c r="M17" s="21"/>
      <c r="N17" s="21"/>
      <c r="O17" s="21">
        <f t="shared" si="4"/>
        <v>9</v>
      </c>
      <c r="P17" s="21">
        <f t="shared" si="5"/>
        <v>2</v>
      </c>
    </row>
    <row r="18" spans="1:16" s="3" customFormat="1" ht="15.6" x14ac:dyDescent="0.3">
      <c r="A18" s="1" t="s">
        <v>11</v>
      </c>
      <c r="B18" s="1" t="s">
        <v>40</v>
      </c>
      <c r="C18" s="1" t="s">
        <v>12</v>
      </c>
      <c r="D18" s="7">
        <v>2</v>
      </c>
      <c r="E18" s="7">
        <v>45000</v>
      </c>
      <c r="F18" s="7">
        <v>4</v>
      </c>
      <c r="G18" s="7">
        <v>7.1</v>
      </c>
      <c r="H18" s="21">
        <f t="shared" si="0"/>
        <v>8</v>
      </c>
      <c r="I18" s="21"/>
      <c r="J18" s="21">
        <f t="shared" si="1"/>
        <v>5000</v>
      </c>
      <c r="K18" s="21">
        <f t="shared" si="2"/>
        <v>1.5</v>
      </c>
      <c r="L18" s="21">
        <f t="shared" si="3"/>
        <v>2.9000000000000004</v>
      </c>
      <c r="M18" s="21"/>
      <c r="N18" s="21"/>
      <c r="O18" s="21">
        <f t="shared" si="4"/>
        <v>7</v>
      </c>
      <c r="P18" s="21">
        <f t="shared" si="5"/>
        <v>2</v>
      </c>
    </row>
    <row r="19" spans="1:16" s="3" customFormat="1" ht="15.6" x14ac:dyDescent="0.3">
      <c r="A19" s="1" t="s">
        <v>13</v>
      </c>
      <c r="B19" s="1" t="s">
        <v>41</v>
      </c>
      <c r="C19" s="1" t="s">
        <v>14</v>
      </c>
      <c r="D19" s="7">
        <v>3</v>
      </c>
      <c r="E19" s="7">
        <v>50000</v>
      </c>
      <c r="F19" s="7">
        <v>5</v>
      </c>
      <c r="G19" s="7">
        <v>8.6999999999999993</v>
      </c>
      <c r="H19" s="21">
        <f t="shared" si="0"/>
        <v>15</v>
      </c>
      <c r="I19" s="21"/>
      <c r="J19" s="21">
        <f t="shared" si="1"/>
        <v>0</v>
      </c>
      <c r="K19" s="21">
        <f t="shared" si="2"/>
        <v>0.5</v>
      </c>
      <c r="L19" s="21">
        <f t="shared" si="3"/>
        <v>1.3000000000000007</v>
      </c>
      <c r="M19" s="21"/>
      <c r="N19" s="21"/>
      <c r="O19" s="21">
        <f t="shared" si="4"/>
        <v>8</v>
      </c>
      <c r="P19" s="21">
        <f t="shared" si="5"/>
        <v>0</v>
      </c>
    </row>
    <row r="20" spans="1:16" s="3" customFormat="1" ht="15.6" x14ac:dyDescent="0.3">
      <c r="A20" s="1" t="s">
        <v>15</v>
      </c>
      <c r="B20" s="1" t="s">
        <v>42</v>
      </c>
      <c r="C20" s="1" t="s">
        <v>6</v>
      </c>
      <c r="D20" s="7">
        <v>4</v>
      </c>
      <c r="E20" s="7">
        <v>55000</v>
      </c>
      <c r="F20" s="7">
        <v>6</v>
      </c>
      <c r="G20" s="7">
        <v>9.5</v>
      </c>
      <c r="H20" s="21">
        <f t="shared" si="0"/>
        <v>24</v>
      </c>
      <c r="I20" s="21"/>
      <c r="J20" s="21">
        <f t="shared" si="1"/>
        <v>5000</v>
      </c>
      <c r="K20" s="21">
        <f t="shared" si="2"/>
        <v>0.5</v>
      </c>
      <c r="L20" s="21">
        <f t="shared" si="3"/>
        <v>0.5</v>
      </c>
      <c r="M20" s="21"/>
      <c r="N20" s="21"/>
      <c r="O20" s="21">
        <f t="shared" si="4"/>
        <v>9</v>
      </c>
      <c r="P20" s="21">
        <f t="shared" si="5"/>
        <v>1</v>
      </c>
    </row>
    <row r="21" spans="1:16" s="3" customFormat="1" ht="15.6" x14ac:dyDescent="0.3">
      <c r="A21" s="1" t="s">
        <v>16</v>
      </c>
      <c r="B21" s="1" t="s">
        <v>43</v>
      </c>
      <c r="C21" s="1" t="s">
        <v>8</v>
      </c>
      <c r="D21" s="7">
        <v>5</v>
      </c>
      <c r="E21" s="7">
        <v>60000</v>
      </c>
      <c r="F21" s="7">
        <v>7</v>
      </c>
      <c r="G21" s="7">
        <v>9.9</v>
      </c>
      <c r="H21" s="21">
        <f t="shared" si="0"/>
        <v>35</v>
      </c>
      <c r="I21" s="21"/>
      <c r="J21" s="21">
        <f t="shared" si="1"/>
        <v>10000</v>
      </c>
      <c r="K21" s="21">
        <f t="shared" si="2"/>
        <v>1.5</v>
      </c>
      <c r="L21" s="21">
        <f t="shared" si="3"/>
        <v>9.9999999999999645E-2</v>
      </c>
      <c r="M21" s="21"/>
      <c r="N21" s="21"/>
      <c r="O21" s="21">
        <f t="shared" si="4"/>
        <v>9</v>
      </c>
      <c r="P21" s="21">
        <f t="shared" si="5"/>
        <v>2</v>
      </c>
    </row>
    <row r="22" spans="1:16" s="3" customFormat="1" ht="15.6" x14ac:dyDescent="0.3">
      <c r="A22" s="1" t="s">
        <v>17</v>
      </c>
      <c r="B22" s="1" t="s">
        <v>44</v>
      </c>
      <c r="C22" s="1" t="s">
        <v>10</v>
      </c>
      <c r="D22" s="7">
        <v>3</v>
      </c>
      <c r="E22" s="7">
        <v>30000</v>
      </c>
      <c r="F22" s="7">
        <v>8</v>
      </c>
      <c r="G22" s="7">
        <v>8.3000000000000007</v>
      </c>
      <c r="H22" s="21">
        <f t="shared" si="0"/>
        <v>24</v>
      </c>
      <c r="I22" s="21"/>
      <c r="J22" s="21">
        <f t="shared" si="1"/>
        <v>20000</v>
      </c>
      <c r="K22" s="21">
        <f t="shared" si="2"/>
        <v>0.5</v>
      </c>
      <c r="L22" s="21">
        <f t="shared" si="3"/>
        <v>1.6999999999999993</v>
      </c>
      <c r="M22" s="21"/>
      <c r="N22" s="21"/>
      <c r="O22" s="21">
        <f t="shared" si="4"/>
        <v>8</v>
      </c>
      <c r="P22" s="21">
        <f t="shared" si="5"/>
        <v>0</v>
      </c>
    </row>
    <row r="23" spans="1:16" s="3" customFormat="1" ht="15.6" x14ac:dyDescent="0.3">
      <c r="A23" s="1" t="s">
        <v>18</v>
      </c>
      <c r="B23" s="1" t="s">
        <v>45</v>
      </c>
      <c r="C23" s="1" t="s">
        <v>12</v>
      </c>
      <c r="D23" s="7">
        <v>4</v>
      </c>
      <c r="E23" s="7">
        <v>35000</v>
      </c>
      <c r="F23" s="7">
        <v>9</v>
      </c>
      <c r="G23" s="7">
        <v>9.1</v>
      </c>
      <c r="H23" s="21">
        <f t="shared" si="0"/>
        <v>36</v>
      </c>
      <c r="I23" s="21"/>
      <c r="J23" s="21">
        <f t="shared" si="1"/>
        <v>15000</v>
      </c>
      <c r="K23" s="21">
        <f t="shared" si="2"/>
        <v>0.5</v>
      </c>
      <c r="L23" s="21">
        <f t="shared" si="3"/>
        <v>0.90000000000000036</v>
      </c>
      <c r="M23" s="21"/>
      <c r="N23" s="21"/>
      <c r="O23" s="21">
        <f t="shared" si="4"/>
        <v>9</v>
      </c>
      <c r="P23" s="21">
        <f t="shared" si="5"/>
        <v>1</v>
      </c>
    </row>
    <row r="24" spans="1:16" s="3" customFormat="1" ht="15.6" x14ac:dyDescent="0.3">
      <c r="A24" s="1" t="s">
        <v>19</v>
      </c>
      <c r="B24" s="1" t="s">
        <v>46</v>
      </c>
      <c r="C24" s="1" t="s">
        <v>14</v>
      </c>
      <c r="D24" s="7">
        <v>2</v>
      </c>
      <c r="E24" s="7">
        <v>40000</v>
      </c>
      <c r="F24" s="7">
        <v>10</v>
      </c>
      <c r="G24" s="7">
        <v>7.2</v>
      </c>
      <c r="H24" s="21">
        <f t="shared" si="0"/>
        <v>20</v>
      </c>
      <c r="I24" s="21"/>
      <c r="J24" s="21">
        <f t="shared" si="1"/>
        <v>10000</v>
      </c>
      <c r="K24" s="21">
        <f t="shared" si="2"/>
        <v>1.5</v>
      </c>
      <c r="L24" s="21">
        <f t="shared" si="3"/>
        <v>2.8</v>
      </c>
      <c r="M24" s="21"/>
      <c r="N24" s="21"/>
      <c r="O24" s="21">
        <f t="shared" si="4"/>
        <v>7</v>
      </c>
      <c r="P24" s="21">
        <f t="shared" si="5"/>
        <v>2</v>
      </c>
    </row>
    <row r="25" spans="1:16" s="3" customFormat="1" ht="15.6" x14ac:dyDescent="0.3">
      <c r="A25" s="1" t="s">
        <v>20</v>
      </c>
      <c r="B25" s="1" t="s">
        <v>47</v>
      </c>
      <c r="C25" s="1" t="s">
        <v>6</v>
      </c>
      <c r="D25" s="7">
        <v>5</v>
      </c>
      <c r="E25" s="7">
        <v>45000</v>
      </c>
      <c r="F25" s="7">
        <v>2</v>
      </c>
      <c r="G25" s="7">
        <v>9.6</v>
      </c>
      <c r="H25" s="21">
        <f t="shared" si="0"/>
        <v>10</v>
      </c>
      <c r="I25" s="21"/>
      <c r="J25" s="21">
        <f t="shared" si="1"/>
        <v>5000</v>
      </c>
      <c r="K25" s="21">
        <f t="shared" si="2"/>
        <v>1.5</v>
      </c>
      <c r="L25" s="21">
        <f t="shared" si="3"/>
        <v>0.40000000000000036</v>
      </c>
      <c r="M25" s="21"/>
      <c r="N25" s="21"/>
      <c r="O25" s="21">
        <f t="shared" si="4"/>
        <v>9</v>
      </c>
      <c r="P25" s="21">
        <f t="shared" si="5"/>
        <v>2</v>
      </c>
    </row>
    <row r="26" spans="1:16" s="3" customFormat="1" ht="15.6" x14ac:dyDescent="0.3">
      <c r="A26" s="1" t="s">
        <v>21</v>
      </c>
      <c r="B26" s="1" t="s">
        <v>48</v>
      </c>
      <c r="C26" s="1" t="s">
        <v>8</v>
      </c>
      <c r="D26" s="7">
        <v>3</v>
      </c>
      <c r="E26" s="7">
        <v>50000</v>
      </c>
      <c r="F26" s="7">
        <v>3</v>
      </c>
      <c r="G26" s="7">
        <v>8.4</v>
      </c>
      <c r="H26" s="21">
        <f t="shared" si="0"/>
        <v>9</v>
      </c>
      <c r="I26" s="21"/>
      <c r="J26" s="21">
        <f t="shared" si="1"/>
        <v>0</v>
      </c>
      <c r="K26" s="21">
        <f t="shared" si="2"/>
        <v>0.5</v>
      </c>
      <c r="L26" s="21">
        <f t="shared" si="3"/>
        <v>1.5999999999999996</v>
      </c>
      <c r="M26" s="21"/>
      <c r="N26" s="21"/>
      <c r="O26" s="21">
        <f t="shared" si="4"/>
        <v>8</v>
      </c>
      <c r="P26" s="21">
        <f t="shared" si="5"/>
        <v>0</v>
      </c>
    </row>
    <row r="27" spans="1:16" s="3" customFormat="1" ht="15.6" x14ac:dyDescent="0.3">
      <c r="A27" s="1" t="s">
        <v>22</v>
      </c>
      <c r="B27" s="1" t="s">
        <v>49</v>
      </c>
      <c r="C27" s="1" t="s">
        <v>10</v>
      </c>
      <c r="D27" s="7">
        <v>4</v>
      </c>
      <c r="E27" s="7">
        <v>55000</v>
      </c>
      <c r="F27" s="7">
        <v>4</v>
      </c>
      <c r="G27" s="7">
        <v>9.3000000000000007</v>
      </c>
      <c r="H27" s="21">
        <f t="shared" si="0"/>
        <v>16</v>
      </c>
      <c r="I27" s="21"/>
      <c r="J27" s="21">
        <f t="shared" si="1"/>
        <v>5000</v>
      </c>
      <c r="K27" s="21">
        <f t="shared" si="2"/>
        <v>0.5</v>
      </c>
      <c r="L27" s="21">
        <f t="shared" si="3"/>
        <v>0.69999999999999929</v>
      </c>
      <c r="M27" s="21"/>
      <c r="N27" s="21"/>
      <c r="O27" s="21">
        <f t="shared" si="4"/>
        <v>9</v>
      </c>
      <c r="P27" s="21">
        <f t="shared" si="5"/>
        <v>1</v>
      </c>
    </row>
    <row r="28" spans="1:16" ht="15.6" x14ac:dyDescent="0.3">
      <c r="A28" s="1" t="s">
        <v>23</v>
      </c>
      <c r="B28" s="1" t="s">
        <v>50</v>
      </c>
      <c r="C28" s="1" t="s">
        <v>12</v>
      </c>
      <c r="D28" s="7">
        <v>2</v>
      </c>
      <c r="E28" s="7">
        <v>60000</v>
      </c>
      <c r="F28" s="7">
        <v>5</v>
      </c>
      <c r="G28" s="7">
        <v>7.5</v>
      </c>
      <c r="H28" s="21">
        <f t="shared" si="0"/>
        <v>10</v>
      </c>
      <c r="I28" s="21"/>
      <c r="J28" s="21">
        <f t="shared" si="1"/>
        <v>10000</v>
      </c>
      <c r="K28" s="21">
        <f t="shared" si="2"/>
        <v>1.5</v>
      </c>
      <c r="L28" s="21">
        <f t="shared" si="3"/>
        <v>2.5</v>
      </c>
      <c r="O28" s="21">
        <f t="shared" si="4"/>
        <v>7</v>
      </c>
      <c r="P28" s="21">
        <f t="shared" si="5"/>
        <v>2</v>
      </c>
    </row>
    <row r="29" spans="1:16" ht="15.6" x14ac:dyDescent="0.3">
      <c r="A29" s="1" t="s">
        <v>24</v>
      </c>
      <c r="B29" s="1" t="s">
        <v>51</v>
      </c>
      <c r="C29" s="1" t="s">
        <v>14</v>
      </c>
      <c r="D29" s="7">
        <v>3</v>
      </c>
      <c r="E29" s="7">
        <v>30000</v>
      </c>
      <c r="F29" s="7">
        <v>1</v>
      </c>
      <c r="G29" s="7">
        <v>8.6</v>
      </c>
      <c r="H29" s="21">
        <f t="shared" si="0"/>
        <v>3</v>
      </c>
      <c r="I29" s="21"/>
      <c r="J29" s="21">
        <f t="shared" si="1"/>
        <v>20000</v>
      </c>
      <c r="K29" s="21">
        <f t="shared" si="2"/>
        <v>0.5</v>
      </c>
      <c r="L29" s="21">
        <f t="shared" si="3"/>
        <v>1.4000000000000004</v>
      </c>
      <c r="O29" s="21">
        <f t="shared" si="4"/>
        <v>8</v>
      </c>
      <c r="P29" s="21">
        <f t="shared" si="5"/>
        <v>0</v>
      </c>
    </row>
    <row r="30" spans="1:16" ht="15.6" x14ac:dyDescent="0.3">
      <c r="A30" s="1" t="s">
        <v>25</v>
      </c>
      <c r="B30" s="1" t="s">
        <v>52</v>
      </c>
      <c r="C30" s="1" t="s">
        <v>6</v>
      </c>
      <c r="D30" s="7">
        <v>4</v>
      </c>
      <c r="E30" s="7">
        <v>35000</v>
      </c>
      <c r="F30" s="7">
        <v>6</v>
      </c>
      <c r="G30" s="7">
        <v>9.4</v>
      </c>
      <c r="H30" s="21">
        <f t="shared" si="0"/>
        <v>24</v>
      </c>
      <c r="I30" s="21"/>
      <c r="J30" s="21">
        <f t="shared" si="1"/>
        <v>15000</v>
      </c>
      <c r="K30" s="21">
        <f t="shared" si="2"/>
        <v>0.5</v>
      </c>
      <c r="L30" s="21">
        <f t="shared" si="3"/>
        <v>0.59999999999999964</v>
      </c>
      <c r="O30" s="21">
        <f t="shared" si="4"/>
        <v>9</v>
      </c>
      <c r="P30" s="21">
        <f t="shared" si="5"/>
        <v>1</v>
      </c>
    </row>
    <row r="31" spans="1:16" ht="15.6" x14ac:dyDescent="0.3">
      <c r="A31" s="1" t="s">
        <v>26</v>
      </c>
      <c r="B31" s="1" t="s">
        <v>53</v>
      </c>
      <c r="C31" s="1" t="s">
        <v>8</v>
      </c>
      <c r="D31" s="7">
        <v>5</v>
      </c>
      <c r="E31" s="7">
        <v>40000</v>
      </c>
      <c r="F31" s="7">
        <v>7</v>
      </c>
      <c r="G31" s="7">
        <v>9.6999999999999993</v>
      </c>
      <c r="H31" s="21">
        <f t="shared" si="0"/>
        <v>35</v>
      </c>
      <c r="I31" s="21"/>
      <c r="J31" s="21">
        <f t="shared" si="1"/>
        <v>10000</v>
      </c>
      <c r="K31" s="21">
        <f t="shared" si="2"/>
        <v>1.5</v>
      </c>
      <c r="L31" s="21">
        <f t="shared" si="3"/>
        <v>0.30000000000000071</v>
      </c>
      <c r="O31" s="21">
        <f t="shared" si="4"/>
        <v>9</v>
      </c>
      <c r="P31" s="21">
        <f t="shared" si="5"/>
        <v>2</v>
      </c>
    </row>
    <row r="32" spans="1:16" ht="15.6" x14ac:dyDescent="0.3">
      <c r="A32" s="1" t="s">
        <v>27</v>
      </c>
      <c r="B32" s="1" t="s">
        <v>54</v>
      </c>
      <c r="C32" s="1" t="s">
        <v>10</v>
      </c>
      <c r="D32" s="7">
        <v>3</v>
      </c>
      <c r="E32" s="7">
        <v>45000</v>
      </c>
      <c r="F32" s="7">
        <v>8</v>
      </c>
      <c r="G32" s="7">
        <v>8.1999999999999993</v>
      </c>
      <c r="H32" s="21">
        <f t="shared" si="0"/>
        <v>24</v>
      </c>
      <c r="I32" s="21"/>
      <c r="J32" s="21">
        <f t="shared" si="1"/>
        <v>5000</v>
      </c>
      <c r="K32" s="21">
        <f t="shared" si="2"/>
        <v>0.5</v>
      </c>
      <c r="L32" s="21">
        <f t="shared" si="3"/>
        <v>1.8000000000000007</v>
      </c>
      <c r="O32" s="21">
        <f t="shared" si="4"/>
        <v>8</v>
      </c>
      <c r="P32" s="21">
        <f t="shared" si="5"/>
        <v>0</v>
      </c>
    </row>
    <row r="33" spans="1:16" ht="15.6" x14ac:dyDescent="0.3">
      <c r="A33" s="1" t="s">
        <v>28</v>
      </c>
      <c r="B33" s="1" t="s">
        <v>55</v>
      </c>
      <c r="C33" s="1" t="s">
        <v>12</v>
      </c>
      <c r="D33" s="7">
        <v>4</v>
      </c>
      <c r="E33" s="7">
        <v>50000</v>
      </c>
      <c r="F33" s="7">
        <v>2</v>
      </c>
      <c r="G33" s="7">
        <v>9</v>
      </c>
      <c r="H33" s="21">
        <f t="shared" si="0"/>
        <v>8</v>
      </c>
      <c r="I33" s="21"/>
      <c r="J33" s="21">
        <f t="shared" si="1"/>
        <v>0</v>
      </c>
      <c r="K33" s="21">
        <f t="shared" si="2"/>
        <v>0.5</v>
      </c>
      <c r="L33" s="21">
        <f t="shared" si="3"/>
        <v>1</v>
      </c>
      <c r="O33" s="21">
        <f t="shared" si="4"/>
        <v>9</v>
      </c>
      <c r="P33" s="21">
        <f t="shared" si="5"/>
        <v>1</v>
      </c>
    </row>
    <row r="34" spans="1:16" ht="15.6" x14ac:dyDescent="0.3">
      <c r="A34" s="1" t="s">
        <v>29</v>
      </c>
      <c r="B34" s="1" t="s">
        <v>56</v>
      </c>
      <c r="C34" s="1" t="s">
        <v>14</v>
      </c>
      <c r="D34" s="7">
        <v>2</v>
      </c>
      <c r="E34" s="7">
        <v>55000</v>
      </c>
      <c r="F34" s="7">
        <v>3</v>
      </c>
      <c r="G34" s="7">
        <v>7.3</v>
      </c>
      <c r="H34" s="21">
        <f t="shared" si="0"/>
        <v>6</v>
      </c>
      <c r="I34" s="21"/>
      <c r="J34" s="21">
        <f t="shared" si="1"/>
        <v>5000</v>
      </c>
      <c r="K34" s="21">
        <f t="shared" si="2"/>
        <v>1.5</v>
      </c>
      <c r="L34" s="21">
        <f t="shared" si="3"/>
        <v>2.7</v>
      </c>
      <c r="O34" s="21">
        <f t="shared" si="4"/>
        <v>7</v>
      </c>
      <c r="P34" s="21">
        <f t="shared" si="5"/>
        <v>2</v>
      </c>
    </row>
    <row r="35" spans="1:16" ht="15.6" x14ac:dyDescent="0.3">
      <c r="A35" s="1" t="s">
        <v>30</v>
      </c>
      <c r="B35" s="1" t="s">
        <v>57</v>
      </c>
      <c r="C35" s="1" t="s">
        <v>6</v>
      </c>
      <c r="D35" s="7">
        <v>3</v>
      </c>
      <c r="E35" s="7">
        <v>60000</v>
      </c>
      <c r="F35" s="7">
        <v>4</v>
      </c>
      <c r="G35" s="7">
        <v>8.8000000000000007</v>
      </c>
      <c r="H35" s="21">
        <f t="shared" si="0"/>
        <v>12</v>
      </c>
      <c r="I35" s="21"/>
      <c r="J35" s="21">
        <f t="shared" si="1"/>
        <v>10000</v>
      </c>
      <c r="K35" s="21">
        <f t="shared" si="2"/>
        <v>0.5</v>
      </c>
      <c r="L35" s="21">
        <f t="shared" si="3"/>
        <v>1.1999999999999993</v>
      </c>
      <c r="O35" s="21">
        <f t="shared" si="4"/>
        <v>8</v>
      </c>
      <c r="P35" s="21">
        <f t="shared" si="5"/>
        <v>0</v>
      </c>
    </row>
    <row r="36" spans="1:16" ht="15.6" x14ac:dyDescent="0.3">
      <c r="A36" s="1" t="s">
        <v>31</v>
      </c>
      <c r="B36" s="1" t="s">
        <v>58</v>
      </c>
      <c r="C36" s="1" t="s">
        <v>8</v>
      </c>
      <c r="D36" s="7">
        <v>4</v>
      </c>
      <c r="E36" s="7">
        <v>30000</v>
      </c>
      <c r="F36" s="7">
        <v>5</v>
      </c>
      <c r="G36" s="7">
        <v>9.5</v>
      </c>
      <c r="H36" s="21">
        <f t="shared" si="0"/>
        <v>20</v>
      </c>
      <c r="I36" s="21"/>
      <c r="J36" s="21">
        <f t="shared" si="1"/>
        <v>20000</v>
      </c>
      <c r="K36" s="21">
        <f t="shared" si="2"/>
        <v>0.5</v>
      </c>
      <c r="L36" s="21">
        <f t="shared" si="3"/>
        <v>0.5</v>
      </c>
      <c r="O36" s="21">
        <f t="shared" si="4"/>
        <v>9</v>
      </c>
      <c r="P36" s="21">
        <f t="shared" si="5"/>
        <v>1</v>
      </c>
    </row>
    <row r="37" spans="1:16" ht="15.6" x14ac:dyDescent="0.3">
      <c r="A37" s="1" t="s">
        <v>32</v>
      </c>
      <c r="B37" s="1" t="s">
        <v>59</v>
      </c>
      <c r="C37" s="1" t="s">
        <v>10</v>
      </c>
      <c r="D37" s="7">
        <v>5</v>
      </c>
      <c r="E37" s="7">
        <v>35000</v>
      </c>
      <c r="F37" s="7">
        <v>6</v>
      </c>
      <c r="G37" s="7">
        <v>9.9</v>
      </c>
      <c r="H37" s="21">
        <f t="shared" si="0"/>
        <v>30</v>
      </c>
      <c r="I37" s="21"/>
      <c r="J37" s="21">
        <f t="shared" si="1"/>
        <v>15000</v>
      </c>
      <c r="K37" s="21">
        <f t="shared" si="2"/>
        <v>1.5</v>
      </c>
      <c r="L37" s="21">
        <f t="shared" si="3"/>
        <v>9.9999999999999645E-2</v>
      </c>
      <c r="O37" s="21">
        <f t="shared" si="4"/>
        <v>9</v>
      </c>
      <c r="P37" s="21">
        <f t="shared" si="5"/>
        <v>2</v>
      </c>
    </row>
    <row r="38" spans="1:16" ht="15.6" x14ac:dyDescent="0.3">
      <c r="A38" s="1" t="s">
        <v>33</v>
      </c>
      <c r="B38" s="1" t="s">
        <v>60</v>
      </c>
      <c r="C38" s="1" t="s">
        <v>12</v>
      </c>
      <c r="D38" s="7">
        <v>3</v>
      </c>
      <c r="E38" s="7">
        <v>40000</v>
      </c>
      <c r="F38" s="7">
        <v>7</v>
      </c>
      <c r="G38" s="7">
        <v>8</v>
      </c>
      <c r="H38" s="21">
        <f t="shared" si="0"/>
        <v>21</v>
      </c>
      <c r="I38" s="21"/>
      <c r="J38" s="21">
        <f t="shared" si="1"/>
        <v>10000</v>
      </c>
      <c r="K38" s="21">
        <f t="shared" si="2"/>
        <v>0.5</v>
      </c>
      <c r="L38" s="21">
        <f t="shared" si="3"/>
        <v>2</v>
      </c>
      <c r="O38" s="21">
        <f t="shared" si="4"/>
        <v>8</v>
      </c>
      <c r="P38" s="21">
        <f t="shared" si="5"/>
        <v>0</v>
      </c>
    </row>
    <row r="39" spans="1:16" ht="15.6" x14ac:dyDescent="0.3">
      <c r="A39" s="1" t="s">
        <v>34</v>
      </c>
      <c r="B39" s="1" t="s">
        <v>61</v>
      </c>
      <c r="C39" s="1" t="s">
        <v>14</v>
      </c>
      <c r="D39" s="7">
        <v>4</v>
      </c>
      <c r="E39" s="7">
        <v>45000</v>
      </c>
      <c r="F39" s="7">
        <v>8</v>
      </c>
      <c r="G39" s="7">
        <v>9.1999999999999993</v>
      </c>
      <c r="H39" s="21">
        <f t="shared" si="0"/>
        <v>32</v>
      </c>
      <c r="I39" s="21"/>
      <c r="J39" s="21">
        <f t="shared" si="1"/>
        <v>5000</v>
      </c>
      <c r="K39" s="21">
        <f t="shared" si="2"/>
        <v>0.5</v>
      </c>
      <c r="L39" s="21">
        <f t="shared" si="3"/>
        <v>0.80000000000000071</v>
      </c>
      <c r="O39" s="21">
        <f t="shared" si="4"/>
        <v>9</v>
      </c>
      <c r="P39" s="21">
        <f t="shared" si="5"/>
        <v>1</v>
      </c>
    </row>
  </sheetData>
  <mergeCells count="12">
    <mergeCell ref="B12:G12"/>
    <mergeCell ref="A1:G1"/>
    <mergeCell ref="B5:G5"/>
    <mergeCell ref="B6:G6"/>
    <mergeCell ref="B7:G7"/>
    <mergeCell ref="B8:G8"/>
    <mergeCell ref="B9:G9"/>
    <mergeCell ref="B10:G10"/>
    <mergeCell ref="B11:G11"/>
    <mergeCell ref="B2:G2"/>
    <mergeCell ref="B3:G3"/>
    <mergeCell ref="B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D335F3-50E9-4E20-97CB-075070C722C9}">
  <dimension ref="A1:W41"/>
  <sheetViews>
    <sheetView showGridLines="0" workbookViewId="0">
      <selection activeCell="H16" sqref="H16"/>
    </sheetView>
  </sheetViews>
  <sheetFormatPr defaultRowHeight="14.4" x14ac:dyDescent="0.3"/>
  <cols>
    <col min="1" max="1" width="10" style="5" customWidth="1"/>
    <col min="2" max="2" width="16.109375" style="5" customWidth="1"/>
    <col min="3" max="3" width="15" style="5" customWidth="1"/>
    <col min="4" max="4" width="16.6640625" style="5" customWidth="1"/>
    <col min="5" max="5" width="14.77734375" style="5" customWidth="1"/>
    <col min="6" max="6" width="13.21875" style="5" customWidth="1"/>
    <col min="7" max="7" width="34.88671875" style="5" customWidth="1"/>
    <col min="8" max="8" width="8.88671875" style="4"/>
    <col min="9" max="9" width="3.21875" style="4" bestFit="1" customWidth="1"/>
    <col min="10" max="10" width="9.77734375" style="4" customWidth="1"/>
    <col min="11" max="20" width="8.88671875" style="4"/>
  </cols>
  <sheetData>
    <row r="1" spans="1:20" ht="25.2" customHeight="1" x14ac:dyDescent="0.3">
      <c r="A1" s="12" t="s">
        <v>0</v>
      </c>
      <c r="B1" s="13"/>
      <c r="C1" s="13"/>
      <c r="D1" s="13"/>
      <c r="E1" s="13"/>
      <c r="F1" s="13"/>
      <c r="G1" s="14"/>
      <c r="H1"/>
      <c r="J1"/>
      <c r="K1"/>
      <c r="L1"/>
      <c r="M1"/>
      <c r="N1"/>
      <c r="O1"/>
      <c r="P1"/>
      <c r="Q1"/>
      <c r="R1"/>
      <c r="S1"/>
      <c r="T1"/>
    </row>
    <row r="2" spans="1:20" x14ac:dyDescent="0.3">
      <c r="A2" s="8">
        <v>11</v>
      </c>
      <c r="B2" s="15" t="s">
        <v>97</v>
      </c>
      <c r="C2" s="15"/>
      <c r="D2" s="15"/>
      <c r="E2" s="15"/>
      <c r="F2" s="15"/>
      <c r="G2" s="16"/>
      <c r="H2"/>
      <c r="I2"/>
      <c r="J2"/>
      <c r="K2"/>
      <c r="L2"/>
      <c r="M2"/>
      <c r="N2"/>
      <c r="O2"/>
      <c r="P2"/>
      <c r="Q2"/>
      <c r="R2"/>
      <c r="S2"/>
      <c r="T2"/>
    </row>
    <row r="3" spans="1:20" x14ac:dyDescent="0.3">
      <c r="A3" s="8">
        <v>12</v>
      </c>
      <c r="B3" s="15" t="s">
        <v>98</v>
      </c>
      <c r="C3" s="15"/>
      <c r="D3" s="15"/>
      <c r="E3" s="15"/>
      <c r="F3" s="15"/>
      <c r="G3" s="16"/>
      <c r="H3"/>
      <c r="I3"/>
      <c r="J3"/>
      <c r="K3"/>
      <c r="L3"/>
      <c r="M3"/>
      <c r="N3"/>
      <c r="O3"/>
      <c r="P3"/>
      <c r="Q3"/>
      <c r="R3"/>
      <c r="S3"/>
      <c r="T3"/>
    </row>
    <row r="4" spans="1:20" x14ac:dyDescent="0.3">
      <c r="A4" s="8">
        <v>13</v>
      </c>
      <c r="B4" s="15" t="s">
        <v>93</v>
      </c>
      <c r="C4" s="15"/>
      <c r="D4" s="15"/>
      <c r="E4" s="15"/>
      <c r="F4" s="15"/>
      <c r="G4" s="16"/>
      <c r="H4"/>
      <c r="I4"/>
      <c r="J4"/>
      <c r="K4"/>
      <c r="L4"/>
      <c r="M4"/>
      <c r="N4"/>
      <c r="O4"/>
      <c r="P4"/>
      <c r="Q4"/>
      <c r="R4"/>
      <c r="S4"/>
      <c r="T4"/>
    </row>
    <row r="5" spans="1:20" x14ac:dyDescent="0.3">
      <c r="A5" s="8">
        <v>14</v>
      </c>
      <c r="B5" s="15" t="s">
        <v>94</v>
      </c>
      <c r="C5" s="15"/>
      <c r="D5" s="15"/>
      <c r="E5" s="15"/>
      <c r="F5" s="15"/>
      <c r="G5" s="16"/>
      <c r="H5"/>
      <c r="I5"/>
      <c r="J5"/>
      <c r="K5"/>
      <c r="L5"/>
      <c r="M5"/>
      <c r="N5"/>
      <c r="O5"/>
      <c r="P5"/>
      <c r="Q5"/>
      <c r="R5"/>
      <c r="S5"/>
      <c r="T5"/>
    </row>
    <row r="6" spans="1:20" x14ac:dyDescent="0.3">
      <c r="A6" s="8">
        <v>15</v>
      </c>
      <c r="B6" s="15" t="s">
        <v>95</v>
      </c>
      <c r="C6" s="15"/>
      <c r="D6" s="15"/>
      <c r="E6" s="15"/>
      <c r="F6" s="15"/>
      <c r="G6" s="16"/>
      <c r="H6"/>
      <c r="I6"/>
      <c r="J6"/>
      <c r="K6"/>
      <c r="L6"/>
      <c r="M6"/>
      <c r="N6"/>
      <c r="O6"/>
      <c r="P6"/>
      <c r="Q6"/>
      <c r="R6"/>
      <c r="S6"/>
      <c r="T6"/>
    </row>
    <row r="7" spans="1:20" x14ac:dyDescent="0.3">
      <c r="A7" s="8">
        <v>16</v>
      </c>
      <c r="B7" s="15" t="s">
        <v>99</v>
      </c>
      <c r="C7" s="15"/>
      <c r="D7" s="15"/>
      <c r="E7" s="15"/>
      <c r="F7" s="15"/>
      <c r="G7" s="16"/>
      <c r="H7"/>
      <c r="I7"/>
      <c r="J7"/>
      <c r="K7"/>
      <c r="L7"/>
      <c r="M7"/>
      <c r="N7"/>
      <c r="O7"/>
      <c r="P7"/>
      <c r="Q7"/>
      <c r="R7"/>
      <c r="S7"/>
      <c r="T7"/>
    </row>
    <row r="8" spans="1:20" x14ac:dyDescent="0.3">
      <c r="A8" s="8">
        <v>17</v>
      </c>
      <c r="B8" s="15" t="s">
        <v>96</v>
      </c>
      <c r="C8" s="15"/>
      <c r="D8" s="15"/>
      <c r="E8" s="15"/>
      <c r="F8" s="15"/>
      <c r="G8" s="16"/>
      <c r="H8"/>
      <c r="I8"/>
      <c r="J8"/>
      <c r="K8"/>
      <c r="L8"/>
      <c r="M8"/>
      <c r="N8"/>
      <c r="O8"/>
      <c r="P8"/>
      <c r="Q8"/>
      <c r="R8"/>
      <c r="S8"/>
      <c r="T8"/>
    </row>
    <row r="9" spans="1:20" x14ac:dyDescent="0.3">
      <c r="A9" s="8">
        <v>18</v>
      </c>
      <c r="B9" s="15" t="s">
        <v>100</v>
      </c>
      <c r="C9" s="15"/>
      <c r="D9" s="15"/>
      <c r="E9" s="15"/>
      <c r="F9" s="15"/>
      <c r="G9" s="16"/>
      <c r="H9"/>
      <c r="I9"/>
      <c r="J9"/>
      <c r="K9"/>
      <c r="L9"/>
      <c r="M9"/>
      <c r="N9"/>
      <c r="O9"/>
      <c r="P9"/>
      <c r="Q9"/>
      <c r="R9"/>
      <c r="S9"/>
      <c r="T9"/>
    </row>
    <row r="10" spans="1:20" x14ac:dyDescent="0.3">
      <c r="A10" s="8">
        <v>19</v>
      </c>
      <c r="B10" s="15" t="s">
        <v>101</v>
      </c>
      <c r="C10" s="15"/>
      <c r="D10" s="15"/>
      <c r="E10" s="15"/>
      <c r="F10" s="15"/>
      <c r="G10" s="16"/>
      <c r="H10"/>
      <c r="I10"/>
      <c r="J10"/>
      <c r="K10"/>
      <c r="L10"/>
      <c r="M10"/>
      <c r="N10"/>
      <c r="O10"/>
      <c r="P10"/>
      <c r="Q10"/>
      <c r="R10"/>
      <c r="S10"/>
      <c r="T10"/>
    </row>
    <row r="11" spans="1:20" x14ac:dyDescent="0.3">
      <c r="A11" s="8">
        <v>20</v>
      </c>
      <c r="B11" s="15" t="s">
        <v>102</v>
      </c>
      <c r="C11" s="15"/>
      <c r="D11" s="15"/>
      <c r="E11" s="15"/>
      <c r="F11" s="15"/>
      <c r="G11" s="16"/>
      <c r="H11"/>
      <c r="I11"/>
      <c r="J11"/>
      <c r="K11"/>
      <c r="L11"/>
      <c r="M11"/>
      <c r="N11"/>
      <c r="O11"/>
      <c r="P11"/>
      <c r="Q11"/>
      <c r="R11"/>
      <c r="S11"/>
      <c r="T11"/>
    </row>
    <row r="12" spans="1:20" x14ac:dyDescent="0.3">
      <c r="A12" s="8">
        <v>21</v>
      </c>
      <c r="B12" s="15" t="s">
        <v>103</v>
      </c>
      <c r="C12" s="15"/>
      <c r="D12" s="15"/>
      <c r="E12" s="15"/>
      <c r="F12" s="15"/>
      <c r="G12" s="16"/>
      <c r="H12"/>
      <c r="I12"/>
      <c r="J12"/>
      <c r="K12"/>
      <c r="L12"/>
      <c r="M12"/>
      <c r="N12"/>
      <c r="O12"/>
      <c r="P12"/>
      <c r="Q12"/>
      <c r="R12"/>
      <c r="S12"/>
      <c r="T12"/>
    </row>
    <row r="13" spans="1:20" x14ac:dyDescent="0.3">
      <c r="A13" s="8">
        <v>22</v>
      </c>
      <c r="B13" s="15" t="s">
        <v>104</v>
      </c>
      <c r="C13" s="15"/>
      <c r="D13" s="15"/>
      <c r="E13" s="15"/>
      <c r="F13" s="15"/>
      <c r="G13" s="16"/>
      <c r="H13"/>
      <c r="I13"/>
      <c r="J13"/>
      <c r="K13"/>
      <c r="L13"/>
      <c r="M13"/>
      <c r="N13"/>
      <c r="O13"/>
      <c r="P13"/>
      <c r="Q13"/>
      <c r="R13"/>
      <c r="S13"/>
      <c r="T13"/>
    </row>
    <row r="14" spans="1:20" x14ac:dyDescent="0.3">
      <c r="A14" s="8">
        <v>23</v>
      </c>
      <c r="B14" s="15" t="s">
        <v>105</v>
      </c>
      <c r="C14" s="15"/>
      <c r="D14" s="15"/>
      <c r="E14" s="15"/>
      <c r="F14" s="15"/>
      <c r="G14" s="16"/>
      <c r="H14"/>
      <c r="I14"/>
      <c r="J14"/>
      <c r="K14"/>
      <c r="L14"/>
      <c r="M14"/>
      <c r="N14"/>
      <c r="O14"/>
      <c r="P14"/>
      <c r="Q14"/>
      <c r="R14"/>
      <c r="S14"/>
      <c r="T14"/>
    </row>
    <row r="15" spans="1:20" x14ac:dyDescent="0.3">
      <c r="H15"/>
      <c r="J15"/>
      <c r="K15"/>
      <c r="L15"/>
      <c r="M15"/>
      <c r="N15"/>
      <c r="O15"/>
      <c r="P15"/>
      <c r="Q15"/>
      <c r="R15"/>
      <c r="S15"/>
      <c r="T15"/>
    </row>
    <row r="16" spans="1:20" s="3" customFormat="1" ht="28.8" x14ac:dyDescent="0.3">
      <c r="A16" s="6" t="s">
        <v>1</v>
      </c>
      <c r="B16" s="6" t="s">
        <v>2</v>
      </c>
      <c r="C16" s="6" t="s">
        <v>3</v>
      </c>
      <c r="D16" s="6" t="s">
        <v>4</v>
      </c>
      <c r="E16" s="6" t="s">
        <v>35</v>
      </c>
      <c r="F16" s="6" t="s">
        <v>36</v>
      </c>
      <c r="G16" s="2" t="s">
        <v>62</v>
      </c>
      <c r="H16" s="20">
        <v>11</v>
      </c>
      <c r="I16" s="20">
        <f>H16+1</f>
        <v>12</v>
      </c>
      <c r="J16" s="20">
        <f t="shared" ref="J16:W16" si="0">I16+1</f>
        <v>13</v>
      </c>
      <c r="K16" s="20">
        <f t="shared" si="0"/>
        <v>14</v>
      </c>
      <c r="L16" s="20">
        <f t="shared" si="0"/>
        <v>15</v>
      </c>
      <c r="M16" s="20">
        <f t="shared" si="0"/>
        <v>16</v>
      </c>
      <c r="N16" s="20">
        <f t="shared" si="0"/>
        <v>17</v>
      </c>
      <c r="O16" s="20">
        <f t="shared" si="0"/>
        <v>18</v>
      </c>
      <c r="P16" s="20">
        <f t="shared" si="0"/>
        <v>19</v>
      </c>
      <c r="Q16" s="20">
        <f t="shared" si="0"/>
        <v>20</v>
      </c>
      <c r="R16" s="20">
        <f t="shared" si="0"/>
        <v>21</v>
      </c>
      <c r="S16" s="20">
        <f t="shared" si="0"/>
        <v>22</v>
      </c>
      <c r="T16" s="20">
        <f t="shared" si="0"/>
        <v>23</v>
      </c>
    </row>
    <row r="17" spans="1:23" s="3" customFormat="1" ht="15.6" x14ac:dyDescent="0.3">
      <c r="A17" s="1" t="s">
        <v>5</v>
      </c>
      <c r="B17" s="1" t="s">
        <v>37</v>
      </c>
      <c r="C17" s="1" t="s">
        <v>6</v>
      </c>
      <c r="D17" s="7">
        <v>3</v>
      </c>
      <c r="E17" s="7">
        <v>30000</v>
      </c>
      <c r="F17" s="7">
        <v>1</v>
      </c>
      <c r="G17" s="7">
        <v>8.5</v>
      </c>
      <c r="H17" s="21">
        <f>MOD(D17,2)</f>
        <v>1</v>
      </c>
      <c r="I17" s="21">
        <f>MEDIAN(test_scores_statistical!A2:A21)</f>
        <v>88.5</v>
      </c>
      <c r="J17" s="21">
        <f>MEDIAN(E17:E41)</f>
        <v>45000</v>
      </c>
      <c r="K17" s="21">
        <f>MEDIAN(D17:D41)</f>
        <v>4</v>
      </c>
      <c r="L17" s="21">
        <f>_xlfn.MODE.SNGL(D17:D41)</f>
        <v>3</v>
      </c>
      <c r="M17" s="21" t="e" cm="1">
        <f t="array" ref="M17">_xlfn.MODE.MULT(test_scores_statistical!A2:A21)</f>
        <v>#N/A</v>
      </c>
      <c r="N17" s="21" cm="1">
        <f t="array" ref="N17:N20">_xlfn.MODE.MULT(E17:E41)</f>
        <v>30000</v>
      </c>
      <c r="O17" s="21">
        <f>_xlfn.QUARTILE.INC(test_scores_statistical!A2:A21,1)</f>
        <v>86.4</v>
      </c>
      <c r="P17" s="21">
        <f>_xlfn.QUARTILE.INC(test_scores_statistical!A2:A21,3)</f>
        <v>91.274999999999991</v>
      </c>
      <c r="Q17" s="21">
        <f>_xlfn.QUARTILE.INC(E17:E41,2)</f>
        <v>45000</v>
      </c>
      <c r="R17" s="21">
        <f>_xlfn.AGGREGATE(1,6,E17:E41)</f>
        <v>43800</v>
      </c>
      <c r="S17" s="21">
        <f>_xlfn.AGGREGATE(9,5,E17:E41)</f>
        <v>1095000</v>
      </c>
      <c r="T17" s="21">
        <f>_xlfn.AGGREGATE(2,7,D17:D41)</f>
        <v>25</v>
      </c>
    </row>
    <row r="18" spans="1:23" s="3" customFormat="1" ht="15.6" x14ac:dyDescent="0.3">
      <c r="A18" s="1" t="s">
        <v>17</v>
      </c>
      <c r="B18" s="1" t="s">
        <v>44</v>
      </c>
      <c r="C18" s="1" t="s">
        <v>10</v>
      </c>
      <c r="D18" s="7">
        <v>3</v>
      </c>
      <c r="E18" s="7">
        <v>30000</v>
      </c>
      <c r="F18" s="7">
        <v>8</v>
      </c>
      <c r="G18" s="7">
        <v>8.3000000000000007</v>
      </c>
      <c r="H18" s="21">
        <f>MOD(D18,2)</f>
        <v>1</v>
      </c>
      <c r="I18" s="4"/>
      <c r="J18" s="4"/>
      <c r="K18" s="21"/>
      <c r="L18" s="21"/>
      <c r="M18" s="21"/>
      <c r="N18" s="21">
        <v>35000</v>
      </c>
      <c r="O18" s="21"/>
      <c r="P18" s="21"/>
      <c r="Q18" s="21"/>
      <c r="R18" s="21"/>
      <c r="S18" s="21"/>
      <c r="T18" s="21"/>
    </row>
    <row r="19" spans="1:23" s="3" customFormat="1" ht="15.6" x14ac:dyDescent="0.3">
      <c r="A19" s="1" t="s">
        <v>24</v>
      </c>
      <c r="B19" s="1" t="s">
        <v>51</v>
      </c>
      <c r="C19" s="1" t="s">
        <v>14</v>
      </c>
      <c r="D19" s="7">
        <v>3</v>
      </c>
      <c r="E19" s="7">
        <v>30000</v>
      </c>
      <c r="F19" s="7">
        <v>1</v>
      </c>
      <c r="G19" s="7">
        <v>8.6</v>
      </c>
      <c r="H19" s="21">
        <f>MOD(D19,2)</f>
        <v>1</v>
      </c>
      <c r="I19" s="4"/>
      <c r="J19" s="4"/>
      <c r="K19" s="4"/>
      <c r="L19" s="4"/>
      <c r="M19" s="4"/>
      <c r="N19" s="4">
        <v>40000</v>
      </c>
      <c r="O19" s="4"/>
      <c r="P19" s="4"/>
      <c r="Q19" s="4"/>
      <c r="R19" s="4"/>
      <c r="S19" s="4"/>
      <c r="T19" s="4"/>
      <c r="U19"/>
      <c r="V19"/>
      <c r="W19"/>
    </row>
    <row r="20" spans="1:23" s="3" customFormat="1" ht="15.6" x14ac:dyDescent="0.3">
      <c r="A20" s="1" t="s">
        <v>31</v>
      </c>
      <c r="B20" s="1" t="s">
        <v>58</v>
      </c>
      <c r="C20" s="1" t="s">
        <v>8</v>
      </c>
      <c r="D20" s="7">
        <v>4</v>
      </c>
      <c r="E20" s="7">
        <v>30000</v>
      </c>
      <c r="F20" s="7">
        <v>5</v>
      </c>
      <c r="G20" s="7">
        <v>9.5</v>
      </c>
      <c r="H20" s="21">
        <f>MOD(D20,2)</f>
        <v>0</v>
      </c>
      <c r="I20" s="4"/>
      <c r="J20" s="4"/>
      <c r="K20" s="4"/>
      <c r="L20" s="4"/>
      <c r="M20" s="4"/>
      <c r="N20" s="4">
        <v>45000</v>
      </c>
      <c r="O20" s="4"/>
      <c r="P20" s="4"/>
      <c r="Q20" s="4"/>
      <c r="R20" s="4"/>
      <c r="S20" s="4"/>
      <c r="T20" s="4"/>
      <c r="U20"/>
      <c r="V20"/>
      <c r="W20"/>
    </row>
    <row r="21" spans="1:23" s="3" customFormat="1" ht="15.6" x14ac:dyDescent="0.3">
      <c r="A21" s="1" t="s">
        <v>7</v>
      </c>
      <c r="B21" s="1" t="s">
        <v>38</v>
      </c>
      <c r="C21" s="1" t="s">
        <v>8</v>
      </c>
      <c r="D21" s="7">
        <v>4</v>
      </c>
      <c r="E21" s="7">
        <v>35000</v>
      </c>
      <c r="F21" s="7">
        <v>2</v>
      </c>
      <c r="G21" s="7">
        <v>9.1999999999999993</v>
      </c>
      <c r="H21" s="21">
        <f>MOD(D21,2)</f>
        <v>0</v>
      </c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</row>
    <row r="22" spans="1:23" s="3" customFormat="1" ht="15.6" x14ac:dyDescent="0.3">
      <c r="A22" s="1" t="s">
        <v>18</v>
      </c>
      <c r="B22" s="1" t="s">
        <v>45</v>
      </c>
      <c r="C22" s="1" t="s">
        <v>12</v>
      </c>
      <c r="D22" s="7">
        <v>4</v>
      </c>
      <c r="E22" s="7">
        <v>35000</v>
      </c>
      <c r="F22" s="7">
        <v>9</v>
      </c>
      <c r="G22" s="7">
        <v>9.1</v>
      </c>
      <c r="H22" s="21">
        <f>MOD(D22,2)</f>
        <v>0</v>
      </c>
      <c r="I22" s="4"/>
      <c r="J22" s="4"/>
      <c r="K22" s="21"/>
      <c r="L22" s="21"/>
      <c r="M22" s="21"/>
      <c r="N22" s="21"/>
      <c r="O22" s="21"/>
      <c r="P22" s="21"/>
      <c r="Q22" s="21"/>
      <c r="R22" s="21"/>
      <c r="S22" s="21"/>
      <c r="T22" s="21"/>
    </row>
    <row r="23" spans="1:23" s="3" customFormat="1" ht="15.6" x14ac:dyDescent="0.3">
      <c r="A23" s="1" t="s">
        <v>25</v>
      </c>
      <c r="B23" s="1" t="s">
        <v>52</v>
      </c>
      <c r="C23" s="1" t="s">
        <v>6</v>
      </c>
      <c r="D23" s="7">
        <v>4</v>
      </c>
      <c r="E23" s="7">
        <v>35000</v>
      </c>
      <c r="F23" s="7">
        <v>6</v>
      </c>
      <c r="G23" s="7">
        <v>9.4</v>
      </c>
      <c r="H23" s="21">
        <f>MOD(D23,2)</f>
        <v>0</v>
      </c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/>
      <c r="V23"/>
      <c r="W23"/>
    </row>
    <row r="24" spans="1:23" s="3" customFormat="1" ht="15.6" x14ac:dyDescent="0.3">
      <c r="A24" s="1" t="s">
        <v>32</v>
      </c>
      <c r="B24" s="1" t="s">
        <v>59</v>
      </c>
      <c r="C24" s="1" t="s">
        <v>10</v>
      </c>
      <c r="D24" s="7">
        <v>5</v>
      </c>
      <c r="E24" s="7">
        <v>35000</v>
      </c>
      <c r="F24" s="7">
        <v>6</v>
      </c>
      <c r="G24" s="7">
        <v>9.9</v>
      </c>
      <c r="H24" s="21">
        <f>MOD(D24,2)</f>
        <v>1</v>
      </c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/>
      <c r="V24"/>
      <c r="W24"/>
    </row>
    <row r="25" spans="1:23" s="3" customFormat="1" ht="15.6" x14ac:dyDescent="0.3">
      <c r="A25" s="1" t="s">
        <v>9</v>
      </c>
      <c r="B25" s="1" t="s">
        <v>39</v>
      </c>
      <c r="C25" s="1" t="s">
        <v>10</v>
      </c>
      <c r="D25" s="7">
        <v>5</v>
      </c>
      <c r="E25" s="7">
        <v>40000</v>
      </c>
      <c r="F25" s="7">
        <v>3</v>
      </c>
      <c r="G25" s="7">
        <v>9.8000000000000007</v>
      </c>
      <c r="H25" s="21">
        <f>MOD(D25,2)</f>
        <v>1</v>
      </c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</row>
    <row r="26" spans="1:23" s="3" customFormat="1" ht="15.6" x14ac:dyDescent="0.3">
      <c r="A26" s="1" t="s">
        <v>19</v>
      </c>
      <c r="B26" s="1" t="s">
        <v>46</v>
      </c>
      <c r="C26" s="1" t="s">
        <v>14</v>
      </c>
      <c r="D26" s="7">
        <v>2</v>
      </c>
      <c r="E26" s="7">
        <v>40000</v>
      </c>
      <c r="F26" s="7">
        <v>10</v>
      </c>
      <c r="G26" s="7">
        <v>7.2</v>
      </c>
      <c r="H26" s="21">
        <f>MOD(D26,2)</f>
        <v>0</v>
      </c>
      <c r="I26" s="4"/>
      <c r="J26" s="4"/>
      <c r="K26" s="21"/>
      <c r="L26" s="21"/>
      <c r="M26" s="21"/>
      <c r="N26" s="21"/>
      <c r="O26" s="21"/>
      <c r="P26" s="21"/>
      <c r="Q26" s="21"/>
      <c r="R26" s="21"/>
      <c r="S26" s="21"/>
      <c r="T26" s="21"/>
    </row>
    <row r="27" spans="1:23" s="3" customFormat="1" ht="15.6" x14ac:dyDescent="0.3">
      <c r="A27" s="1" t="s">
        <v>26</v>
      </c>
      <c r="B27" s="1" t="s">
        <v>53</v>
      </c>
      <c r="C27" s="1" t="s">
        <v>8</v>
      </c>
      <c r="D27" s="7">
        <v>5</v>
      </c>
      <c r="E27" s="7">
        <v>40000</v>
      </c>
      <c r="F27" s="7">
        <v>7</v>
      </c>
      <c r="G27" s="7">
        <v>9.6999999999999993</v>
      </c>
      <c r="H27" s="21">
        <f>MOD(D27,2)</f>
        <v>1</v>
      </c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/>
      <c r="V27"/>
      <c r="W27"/>
    </row>
    <row r="28" spans="1:23" s="3" customFormat="1" ht="15.6" x14ac:dyDescent="0.3">
      <c r="A28" s="1" t="s">
        <v>33</v>
      </c>
      <c r="B28" s="1" t="s">
        <v>60</v>
      </c>
      <c r="C28" s="1" t="s">
        <v>12</v>
      </c>
      <c r="D28" s="7">
        <v>3</v>
      </c>
      <c r="E28" s="7">
        <v>40000</v>
      </c>
      <c r="F28" s="7">
        <v>7</v>
      </c>
      <c r="G28" s="7">
        <v>8</v>
      </c>
      <c r="H28" s="21">
        <f>MOD(D28,2)</f>
        <v>1</v>
      </c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/>
      <c r="V28"/>
      <c r="W28"/>
    </row>
    <row r="29" spans="1:23" s="3" customFormat="1" ht="15.6" x14ac:dyDescent="0.3">
      <c r="A29" s="1" t="s">
        <v>11</v>
      </c>
      <c r="B29" s="1" t="s">
        <v>40</v>
      </c>
      <c r="C29" s="1" t="s">
        <v>12</v>
      </c>
      <c r="D29" s="7">
        <v>2</v>
      </c>
      <c r="E29" s="7">
        <v>45000</v>
      </c>
      <c r="F29" s="7">
        <v>4</v>
      </c>
      <c r="G29" s="7">
        <v>7.1</v>
      </c>
      <c r="H29" s="21">
        <f>MOD(D29,2)</f>
        <v>0</v>
      </c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</row>
    <row r="30" spans="1:23" ht="15.6" x14ac:dyDescent="0.3">
      <c r="A30" s="1" t="s">
        <v>20</v>
      </c>
      <c r="B30" s="1" t="s">
        <v>47</v>
      </c>
      <c r="C30" s="1" t="s">
        <v>6</v>
      </c>
      <c r="D30" s="7">
        <v>5</v>
      </c>
      <c r="E30" s="7">
        <v>45000</v>
      </c>
      <c r="F30" s="7">
        <v>2</v>
      </c>
      <c r="G30" s="7">
        <v>9.6</v>
      </c>
      <c r="H30" s="21">
        <f>MOD(D30,2)</f>
        <v>1</v>
      </c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3"/>
      <c r="V30" s="3"/>
      <c r="W30" s="3"/>
    </row>
    <row r="31" spans="1:23" ht="15.6" x14ac:dyDescent="0.3">
      <c r="A31" s="1" t="s">
        <v>27</v>
      </c>
      <c r="B31" s="1" t="s">
        <v>54</v>
      </c>
      <c r="C31" s="1" t="s">
        <v>10</v>
      </c>
      <c r="D31" s="7">
        <v>3</v>
      </c>
      <c r="E31" s="7">
        <v>45000</v>
      </c>
      <c r="F31" s="7">
        <v>8</v>
      </c>
      <c r="G31" s="7">
        <v>8.1999999999999993</v>
      </c>
      <c r="H31" s="21">
        <f>MOD(D31,2)</f>
        <v>1</v>
      </c>
    </row>
    <row r="32" spans="1:23" ht="15.6" x14ac:dyDescent="0.3">
      <c r="A32" s="1" t="s">
        <v>34</v>
      </c>
      <c r="B32" s="1" t="s">
        <v>61</v>
      </c>
      <c r="C32" s="1" t="s">
        <v>14</v>
      </c>
      <c r="D32" s="7">
        <v>4</v>
      </c>
      <c r="E32" s="7">
        <v>45000</v>
      </c>
      <c r="F32" s="7">
        <v>8</v>
      </c>
      <c r="G32" s="7">
        <v>9.1999999999999993</v>
      </c>
      <c r="H32" s="21">
        <f>MOD(D32,2)</f>
        <v>0</v>
      </c>
    </row>
    <row r="33" spans="1:23" ht="15.6" x14ac:dyDescent="0.3">
      <c r="A33" s="1" t="s">
        <v>13</v>
      </c>
      <c r="B33" s="1" t="s">
        <v>41</v>
      </c>
      <c r="C33" s="1" t="s">
        <v>14</v>
      </c>
      <c r="D33" s="7">
        <v>3</v>
      </c>
      <c r="E33" s="7">
        <v>50000</v>
      </c>
      <c r="F33" s="7">
        <v>5</v>
      </c>
      <c r="G33" s="7">
        <v>8.6999999999999993</v>
      </c>
      <c r="H33" s="21">
        <f>MOD(D33,2)</f>
        <v>1</v>
      </c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3"/>
      <c r="V33" s="3"/>
      <c r="W33" s="3"/>
    </row>
    <row r="34" spans="1:23" ht="15.6" x14ac:dyDescent="0.3">
      <c r="A34" s="1" t="s">
        <v>21</v>
      </c>
      <c r="B34" s="1" t="s">
        <v>48</v>
      </c>
      <c r="C34" s="1" t="s">
        <v>8</v>
      </c>
      <c r="D34" s="7">
        <v>3</v>
      </c>
      <c r="E34" s="7">
        <v>50000</v>
      </c>
      <c r="F34" s="7">
        <v>3</v>
      </c>
      <c r="G34" s="7">
        <v>8.4</v>
      </c>
      <c r="H34" s="21">
        <f>MOD(D34,2)</f>
        <v>1</v>
      </c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3"/>
      <c r="V34" s="3"/>
      <c r="W34" s="3"/>
    </row>
    <row r="35" spans="1:23" ht="15.6" x14ac:dyDescent="0.3">
      <c r="A35" s="1" t="s">
        <v>28</v>
      </c>
      <c r="B35" s="1" t="s">
        <v>55</v>
      </c>
      <c r="C35" s="1" t="s">
        <v>12</v>
      </c>
      <c r="D35" s="7">
        <v>4</v>
      </c>
      <c r="E35" s="7">
        <v>50000</v>
      </c>
      <c r="F35" s="7">
        <v>2</v>
      </c>
      <c r="G35" s="7">
        <v>9</v>
      </c>
      <c r="H35" s="21">
        <f>MOD(D35,2)</f>
        <v>0</v>
      </c>
    </row>
    <row r="36" spans="1:23" ht="15.6" x14ac:dyDescent="0.3">
      <c r="A36" s="1" t="s">
        <v>15</v>
      </c>
      <c r="B36" s="1" t="s">
        <v>42</v>
      </c>
      <c r="C36" s="1" t="s">
        <v>6</v>
      </c>
      <c r="D36" s="7">
        <v>4</v>
      </c>
      <c r="E36" s="7">
        <v>55000</v>
      </c>
      <c r="F36" s="7">
        <v>6</v>
      </c>
      <c r="G36" s="7">
        <v>9.5</v>
      </c>
      <c r="H36" s="21">
        <f>MOD(D36,2)</f>
        <v>0</v>
      </c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3"/>
      <c r="V36" s="3"/>
      <c r="W36" s="3"/>
    </row>
    <row r="37" spans="1:23" ht="15.6" x14ac:dyDescent="0.3">
      <c r="A37" s="1" t="s">
        <v>22</v>
      </c>
      <c r="B37" s="1" t="s">
        <v>49</v>
      </c>
      <c r="C37" s="1" t="s">
        <v>10</v>
      </c>
      <c r="D37" s="7">
        <v>4</v>
      </c>
      <c r="E37" s="7">
        <v>55000</v>
      </c>
      <c r="F37" s="7">
        <v>4</v>
      </c>
      <c r="G37" s="7">
        <v>9.3000000000000007</v>
      </c>
      <c r="H37" s="21">
        <f>MOD(D37,2)</f>
        <v>0</v>
      </c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3"/>
      <c r="V37" s="3"/>
      <c r="W37" s="3"/>
    </row>
    <row r="38" spans="1:23" ht="15.6" x14ac:dyDescent="0.3">
      <c r="A38" s="1" t="s">
        <v>29</v>
      </c>
      <c r="B38" s="1" t="s">
        <v>56</v>
      </c>
      <c r="C38" s="1" t="s">
        <v>14</v>
      </c>
      <c r="D38" s="7">
        <v>2</v>
      </c>
      <c r="E38" s="7">
        <v>55000</v>
      </c>
      <c r="F38" s="7">
        <v>3</v>
      </c>
      <c r="G38" s="7">
        <v>7.3</v>
      </c>
      <c r="H38" s="21">
        <f>MOD(D38,2)</f>
        <v>0</v>
      </c>
    </row>
    <row r="39" spans="1:23" ht="15.6" x14ac:dyDescent="0.3">
      <c r="A39" s="1" t="s">
        <v>16</v>
      </c>
      <c r="B39" s="1" t="s">
        <v>43</v>
      </c>
      <c r="C39" s="1" t="s">
        <v>8</v>
      </c>
      <c r="D39" s="7">
        <v>5</v>
      </c>
      <c r="E39" s="7">
        <v>60000</v>
      </c>
      <c r="F39" s="7">
        <v>7</v>
      </c>
      <c r="G39" s="7">
        <v>9.9</v>
      </c>
      <c r="H39" s="21">
        <f>MOD(D39,2)</f>
        <v>1</v>
      </c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3"/>
      <c r="V39" s="3"/>
      <c r="W39" s="3"/>
    </row>
    <row r="40" spans="1:23" ht="15.6" x14ac:dyDescent="0.3">
      <c r="A40" s="1" t="s">
        <v>23</v>
      </c>
      <c r="B40" s="1" t="s">
        <v>50</v>
      </c>
      <c r="C40" s="1" t="s">
        <v>12</v>
      </c>
      <c r="D40" s="7">
        <v>2</v>
      </c>
      <c r="E40" s="7">
        <v>60000</v>
      </c>
      <c r="F40" s="7">
        <v>5</v>
      </c>
      <c r="G40" s="7">
        <v>7.5</v>
      </c>
      <c r="H40" s="21">
        <f>MOD(D40,2)</f>
        <v>0</v>
      </c>
    </row>
    <row r="41" spans="1:23" ht="15.6" x14ac:dyDescent="0.3">
      <c r="A41" s="1" t="s">
        <v>30</v>
      </c>
      <c r="B41" s="1" t="s">
        <v>57</v>
      </c>
      <c r="C41" s="1" t="s">
        <v>6</v>
      </c>
      <c r="D41" s="7">
        <v>3</v>
      </c>
      <c r="E41" s="7">
        <v>60000</v>
      </c>
      <c r="F41" s="7">
        <v>4</v>
      </c>
      <c r="G41" s="7">
        <v>8.8000000000000007</v>
      </c>
      <c r="H41" s="21">
        <f>MOD(D41,2)</f>
        <v>1</v>
      </c>
    </row>
  </sheetData>
  <mergeCells count="14">
    <mergeCell ref="B14:G14"/>
    <mergeCell ref="B12:G12"/>
    <mergeCell ref="B13:G13"/>
    <mergeCell ref="A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B11:G1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A22855-1081-4910-8708-A9C747F7F406}">
  <dimension ref="A1:E11"/>
  <sheetViews>
    <sheetView workbookViewId="0">
      <selection activeCell="E1" sqref="E1"/>
    </sheetView>
  </sheetViews>
  <sheetFormatPr defaultRowHeight="14.4" x14ac:dyDescent="0.3"/>
  <cols>
    <col min="1" max="1" width="11.77734375" bestFit="1" customWidth="1"/>
    <col min="2" max="2" width="12.109375" bestFit="1" customWidth="1"/>
    <col min="3" max="3" width="5.6640625" bestFit="1" customWidth="1"/>
    <col min="4" max="4" width="10.6640625" bestFit="1" customWidth="1"/>
    <col min="5" max="5" width="26.88671875" bestFit="1" customWidth="1"/>
  </cols>
  <sheetData>
    <row r="1" spans="1:5" x14ac:dyDescent="0.3">
      <c r="A1" s="10" t="s">
        <v>1</v>
      </c>
      <c r="B1" s="10" t="s">
        <v>63</v>
      </c>
      <c r="C1" s="10" t="s">
        <v>64</v>
      </c>
      <c r="D1" s="10" t="s">
        <v>65</v>
      </c>
      <c r="E1" s="19" t="s">
        <v>107</v>
      </c>
    </row>
    <row r="2" spans="1:5" x14ac:dyDescent="0.3">
      <c r="A2" s="1" t="s">
        <v>5</v>
      </c>
      <c r="B2" s="1">
        <v>5</v>
      </c>
      <c r="C2" s="1">
        <v>2</v>
      </c>
      <c r="D2" s="1">
        <v>1000</v>
      </c>
      <c r="E2">
        <f>SUMPRODUCT(D2, B2/2)</f>
        <v>2500</v>
      </c>
    </row>
    <row r="3" spans="1:5" x14ac:dyDescent="0.3">
      <c r="A3" s="1" t="s">
        <v>7</v>
      </c>
      <c r="B3" s="1">
        <v>4</v>
      </c>
      <c r="C3" s="1">
        <v>1</v>
      </c>
      <c r="D3" s="1">
        <v>800</v>
      </c>
      <c r="E3">
        <f t="shared" ref="E3:E11" si="0">SUMPRODUCT(D3, B3/2)</f>
        <v>1600</v>
      </c>
    </row>
    <row r="4" spans="1:5" x14ac:dyDescent="0.3">
      <c r="A4" s="1" t="s">
        <v>9</v>
      </c>
      <c r="B4" s="1">
        <v>5</v>
      </c>
      <c r="C4" s="1">
        <v>3</v>
      </c>
      <c r="D4" s="1">
        <v>1500</v>
      </c>
      <c r="E4">
        <f t="shared" si="0"/>
        <v>3750</v>
      </c>
    </row>
    <row r="5" spans="1:5" x14ac:dyDescent="0.3">
      <c r="A5" s="1" t="s">
        <v>11</v>
      </c>
      <c r="B5" s="1">
        <v>2</v>
      </c>
      <c r="C5" s="1">
        <v>2</v>
      </c>
      <c r="D5" s="1">
        <v>300</v>
      </c>
      <c r="E5">
        <f t="shared" si="0"/>
        <v>300</v>
      </c>
    </row>
    <row r="6" spans="1:5" x14ac:dyDescent="0.3">
      <c r="A6" s="1" t="s">
        <v>13</v>
      </c>
      <c r="B6" s="1">
        <v>3</v>
      </c>
      <c r="C6" s="1">
        <v>2</v>
      </c>
      <c r="D6" s="1">
        <v>600</v>
      </c>
      <c r="E6">
        <f t="shared" si="0"/>
        <v>900</v>
      </c>
    </row>
    <row r="7" spans="1:5" x14ac:dyDescent="0.3">
      <c r="A7" s="1" t="s">
        <v>15</v>
      </c>
      <c r="B7" s="1">
        <v>4</v>
      </c>
      <c r="C7" s="1">
        <v>3</v>
      </c>
      <c r="D7" s="1">
        <v>1200</v>
      </c>
      <c r="E7">
        <f t="shared" si="0"/>
        <v>2400</v>
      </c>
    </row>
    <row r="8" spans="1:5" x14ac:dyDescent="0.3">
      <c r="A8" s="1" t="s">
        <v>16</v>
      </c>
      <c r="B8" s="1">
        <v>5</v>
      </c>
      <c r="C8" s="1">
        <v>4</v>
      </c>
      <c r="D8" s="1">
        <v>2000</v>
      </c>
      <c r="E8">
        <f t="shared" si="0"/>
        <v>5000</v>
      </c>
    </row>
    <row r="9" spans="1:5" x14ac:dyDescent="0.3">
      <c r="A9" s="1" t="s">
        <v>17</v>
      </c>
      <c r="B9" s="1">
        <v>3</v>
      </c>
      <c r="C9" s="1">
        <v>2</v>
      </c>
      <c r="D9" s="1">
        <v>400</v>
      </c>
      <c r="E9">
        <f t="shared" si="0"/>
        <v>600</v>
      </c>
    </row>
    <row r="10" spans="1:5" x14ac:dyDescent="0.3">
      <c r="A10" s="1" t="s">
        <v>18</v>
      </c>
      <c r="B10" s="1">
        <v>4</v>
      </c>
      <c r="C10" s="1">
        <v>3</v>
      </c>
      <c r="D10" s="1">
        <v>1000</v>
      </c>
      <c r="E10">
        <f t="shared" si="0"/>
        <v>2000</v>
      </c>
    </row>
    <row r="11" spans="1:5" x14ac:dyDescent="0.3">
      <c r="A11" s="1" t="s">
        <v>19</v>
      </c>
      <c r="B11" s="1">
        <v>2</v>
      </c>
      <c r="C11" s="1">
        <v>2</v>
      </c>
      <c r="D11" s="1">
        <v>200</v>
      </c>
      <c r="E11">
        <f t="shared" si="0"/>
        <v>200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78E611-5964-471F-8FF5-011E7B8CF7B4}">
  <dimension ref="A1:B21"/>
  <sheetViews>
    <sheetView workbookViewId="0"/>
  </sheetViews>
  <sheetFormatPr defaultRowHeight="14.4" x14ac:dyDescent="0.3"/>
  <sheetData>
    <row r="1" spans="1:2" x14ac:dyDescent="0.3">
      <c r="A1" s="10" t="s">
        <v>66</v>
      </c>
      <c r="B1" s="10" t="s">
        <v>67</v>
      </c>
    </row>
    <row r="2" spans="1:2" x14ac:dyDescent="0.3">
      <c r="A2" s="1">
        <v>78.900000000000006</v>
      </c>
      <c r="B2" s="1" t="s">
        <v>70</v>
      </c>
    </row>
    <row r="3" spans="1:2" x14ac:dyDescent="0.3">
      <c r="A3" s="1">
        <v>83.1</v>
      </c>
      <c r="B3" s="1" t="s">
        <v>79</v>
      </c>
    </row>
    <row r="4" spans="1:2" x14ac:dyDescent="0.3">
      <c r="A4" s="1">
        <v>84.5</v>
      </c>
      <c r="B4" s="1" t="s">
        <v>75</v>
      </c>
    </row>
    <row r="5" spans="1:2" x14ac:dyDescent="0.3">
      <c r="A5" s="1">
        <v>85.3</v>
      </c>
      <c r="B5" s="1" t="s">
        <v>84</v>
      </c>
    </row>
    <row r="6" spans="1:2" x14ac:dyDescent="0.3">
      <c r="A6" s="1">
        <v>85.5</v>
      </c>
      <c r="B6" s="1" t="s">
        <v>68</v>
      </c>
    </row>
    <row r="7" spans="1:2" x14ac:dyDescent="0.3">
      <c r="A7" s="1">
        <v>86.7</v>
      </c>
      <c r="B7" s="1" t="s">
        <v>77</v>
      </c>
    </row>
    <row r="8" spans="1:2" x14ac:dyDescent="0.3">
      <c r="A8" s="1">
        <v>86.8</v>
      </c>
      <c r="B8" s="1" t="s">
        <v>81</v>
      </c>
    </row>
    <row r="9" spans="1:2" x14ac:dyDescent="0.3">
      <c r="A9" s="1">
        <v>87.2</v>
      </c>
      <c r="B9" s="1" t="s">
        <v>73</v>
      </c>
    </row>
    <row r="10" spans="1:2" x14ac:dyDescent="0.3">
      <c r="A10" s="1">
        <v>87.5</v>
      </c>
      <c r="B10" s="1" t="s">
        <v>87</v>
      </c>
    </row>
    <row r="11" spans="1:2" x14ac:dyDescent="0.3">
      <c r="A11" s="1">
        <v>88.1</v>
      </c>
      <c r="B11" s="1" t="s">
        <v>71</v>
      </c>
    </row>
    <row r="12" spans="1:2" x14ac:dyDescent="0.3">
      <c r="A12" s="1">
        <v>88.9</v>
      </c>
      <c r="B12" s="1" t="s">
        <v>85</v>
      </c>
    </row>
    <row r="13" spans="1:2" x14ac:dyDescent="0.3">
      <c r="A13" s="1">
        <v>89</v>
      </c>
      <c r="B13" s="1" t="s">
        <v>82</v>
      </c>
    </row>
    <row r="14" spans="1:2" x14ac:dyDescent="0.3">
      <c r="A14" s="1">
        <v>89.3</v>
      </c>
      <c r="B14" s="1" t="s">
        <v>76</v>
      </c>
    </row>
    <row r="15" spans="1:2" x14ac:dyDescent="0.3">
      <c r="A15" s="1">
        <v>90.2</v>
      </c>
      <c r="B15" s="1" t="s">
        <v>78</v>
      </c>
    </row>
    <row r="16" spans="1:2" x14ac:dyDescent="0.3">
      <c r="A16" s="1">
        <v>91.1</v>
      </c>
      <c r="B16" s="1" t="s">
        <v>83</v>
      </c>
    </row>
    <row r="17" spans="1:2" x14ac:dyDescent="0.3">
      <c r="A17" s="1">
        <v>91.8</v>
      </c>
      <c r="B17" s="1" t="s">
        <v>74</v>
      </c>
    </row>
    <row r="18" spans="1:2" x14ac:dyDescent="0.3">
      <c r="A18" s="1">
        <v>92.3</v>
      </c>
      <c r="B18" s="1" t="s">
        <v>69</v>
      </c>
    </row>
    <row r="19" spans="1:2" x14ac:dyDescent="0.3">
      <c r="A19" s="1">
        <v>92.5</v>
      </c>
      <c r="B19" s="1" t="s">
        <v>80</v>
      </c>
    </row>
    <row r="20" spans="1:2" x14ac:dyDescent="0.3">
      <c r="A20" s="1">
        <v>93.2</v>
      </c>
      <c r="B20" s="1" t="s">
        <v>86</v>
      </c>
    </row>
    <row r="21" spans="1:2" x14ac:dyDescent="0.3">
      <c r="A21" s="1">
        <v>95.5</v>
      </c>
      <c r="B21" s="1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E1</vt:lpstr>
      <vt:lpstr>E2</vt:lpstr>
      <vt:lpstr>bonus_calculation_data</vt:lpstr>
      <vt:lpstr>test_scores_statistical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Gulfam Ahmad</dc:creator>
  <cp:lastModifiedBy>Gulfam Ahmad</cp:lastModifiedBy>
  <dcterms:created xsi:type="dcterms:W3CDTF">2025-11-15T15:44:47Z</dcterms:created>
  <dcterms:modified xsi:type="dcterms:W3CDTF">2025-11-25T19:54:10Z</dcterms:modified>
</cp:coreProperties>
</file>